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caustm01fscp010\abs\Retail Securitisation\Qtrly Servicer Reports - 2025-1\2026\202601\"/>
    </mc:Choice>
  </mc:AlternateContent>
  <xr:revisionPtr revIDLastSave="0" documentId="13_ncr:1_{48A728B5-14C4-4BDA-89D7-90F55FE54A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22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Tables'!$B$1:$G$270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07" l="1"/>
  <c r="B12" i="107"/>
  <c r="B11" i="107"/>
  <c r="B10" i="107"/>
  <c r="B9" i="107"/>
  <c r="B8" i="107"/>
  <c r="B7" i="107"/>
  <c r="B6" i="107"/>
  <c r="B5" i="107"/>
  <c r="B4" i="107"/>
  <c r="B3" i="107"/>
  <c r="B14" i="107" l="1"/>
  <c r="B15" i="107" l="1"/>
  <c r="C4" i="85" l="1"/>
  <c r="B4" i="85"/>
  <c r="A24" i="122"/>
  <c r="A23" i="122"/>
  <c r="A9" i="122"/>
  <c r="A166" i="122" l="1"/>
  <c r="A165" i="122"/>
  <c r="A164" i="122"/>
  <c r="A163" i="122"/>
  <c r="A162" i="122"/>
  <c r="A161" i="122"/>
  <c r="A160" i="122"/>
  <c r="A159" i="122"/>
  <c r="A158" i="122"/>
  <c r="A157" i="122"/>
  <c r="A156" i="122"/>
  <c r="A155" i="122"/>
  <c r="A154" i="122"/>
  <c r="A153" i="122"/>
  <c r="A152" i="122"/>
  <c r="A151" i="122"/>
  <c r="A150" i="122"/>
  <c r="A149" i="122"/>
  <c r="A148" i="122"/>
  <c r="A147" i="122"/>
  <c r="A146" i="122"/>
  <c r="D4" i="8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sharedStrings.xml><?xml version="1.0" encoding="utf-8"?>
<sst xmlns="http://schemas.openxmlformats.org/spreadsheetml/2006/main" count="404" uniqueCount="294">
  <si>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</si>
  <si>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</si>
  <si>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</si>
  <si>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</si>
  <si>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</si>
  <si>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</si>
  <si>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</si>
  <si>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</si>
  <si>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</si>
  <si>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</si>
  <si>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</si>
  <si>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</si>
  <si>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</si>
  <si>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</si>
  <si>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</si>
  <si>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</si>
  <si>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</si>
  <si>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</si>
  <si>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</si>
  <si>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</si>
  <si>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</si>
  <si>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</si>
  <si>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</si>
  <si>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</si>
  <si>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</si>
  <si>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</si>
  <si>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</si>
  <si>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</si>
  <si>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</si>
  <si>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</si>
  <si>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</si>
  <si>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</si>
  <si>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</si>
  <si>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</si>
  <si>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</si>
  <si>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</si>
  <si>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</si>
  <si>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</si>
  <si>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</si>
  <si>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</si>
  <si>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</si>
  <si>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</si>
  <si>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</si>
  <si>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</si>
  <si>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</si>
  <si>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</si>
  <si>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</si>
  <si>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</si>
  <si>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</si>
  <si>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</si>
  <si>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</si>
  <si>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</si>
  <si>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</si>
  <si>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</si>
  <si>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</si>
  <si>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</si>
  <si>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</si>
  <si>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</si>
  <si>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</si>
  <si>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</si>
  <si>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</si>
  <si>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</si>
  <si>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</si>
  <si>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</si>
  <si>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</si>
  <si>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</si>
  <si>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</si>
  <si>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</si>
  <si>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</si>
  <si>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</si>
  <si>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</si>
  <si>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</si>
  <si>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</si>
  <si>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</si>
  <si>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</si>
  <si>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</si>
  <si>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</si>
  <si>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</si>
  <si>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</si>
  <si>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</si>
  <si>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</si>
  <si>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</si>
  <si>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</si>
  <si>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</si>
  <si>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</si>
  <si>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</si>
  <si>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</si>
  <si>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</si>
  <si>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</si>
  <si>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</si>
  <si>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</si>
  <si>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</si>
  <si>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</si>
  <si>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</si>
  <si>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</si>
  <si>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</si>
  <si>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</si>
  <si>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</si>
  <si>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</si>
  <si>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</si>
  <si>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</si>
  <si>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</si>
  <si>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</si>
  <si>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</si>
  <si>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</si>
  <si>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</si>
  <si>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</si>
  <si>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</si>
  <si>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</si>
  <si>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</si>
  <si>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</si>
  <si>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</si>
  <si>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</si>
  <si>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</si>
  <si>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</si>
  <si>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</si>
  <si>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</si>
  <si>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</si>
  <si>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</si>
  <si>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</si>
  <si>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</si>
  <si>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</si>
  <si>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</si>
  <si>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</si>
  <si>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</si>
  <si>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</si>
  <si>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</si>
  <si>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</si>
  <si>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</si>
  <si>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</si>
  <si>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</si>
  <si>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</si>
  <si>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</si>
  <si>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</si>
  <si>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</si>
  <si>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</si>
  <si>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</si>
  <si>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</si>
  <si>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</si>
  <si>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</si>
  <si>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</si>
  <si>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</si>
  <si>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</si>
  <si>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</si>
  <si>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</si>
  <si>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0 - 30 Days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</si>
  <si>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</si>
  <si>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</si>
  <si>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</si>
  <si>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</si>
  <si>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</si>
  <si>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</si>
  <si>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</si>
  <si>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</si>
  <si>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</si>
  <si>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</si>
  <si>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</si>
  <si>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1. 0 - 30 Days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</si>
  <si>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</si>
  <si>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</si>
  <si>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</si>
  <si>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</si>
  <si>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</si>
  <si>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</si>
  <si>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</si>
  <si>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</si>
  <si>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</si>
  <si>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</si>
  <si>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</si>
  <si>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</si>
  <si>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</si>
  <si>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</si>
  <si>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</si>
  <si>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</si>
  <si>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</si>
  <si>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CONSTRUCTION EQUIPMENT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</si>
  <si>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</si>
  <si>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</si>
  <si>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</si>
  <si>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</si>
  <si>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</si>
  <si>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</si>
  <si>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</si>
  <si>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</si>
  <si>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</si>
  <si>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</si>
  <si>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</si>
  <si>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</si>
  <si>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</si>
  <si>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</si>
  <si>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</si>
  <si>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</si>
  <si>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</si>
  <si>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6 to 10</t>
  </si>
  <si>
    <t>41+ %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</si>
  <si>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</si>
  <si>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</si>
  <si>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</si>
  <si>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</si>
  <si>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</si>
  <si>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</si>
  <si>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</si>
  <si>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</si>
  <si>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01. 10% to 20%</t>
  </si>
  <si>
    <t>02. 21% to 30%</t>
  </si>
  <si>
    <t>03. 31% to 40%</t>
  </si>
  <si>
    <t>04. 41% to 50%</t>
  </si>
  <si>
    <t>05. 51% to 60%</t>
  </si>
  <si>
    <t>06. 61% to 70%</t>
  </si>
  <si>
    <t>07. 71% to 80%</t>
  </si>
  <si>
    <t>08. 81% to 90%</t>
  </si>
  <si>
    <t>09. 91% to 100%</t>
  </si>
  <si>
    <t>USed</t>
  </si>
  <si>
    <t>Refinance - Hardship</t>
  </si>
  <si>
    <t>0% to 1%</t>
  </si>
  <si>
    <t>1.01% to 2%</t>
  </si>
  <si>
    <t>2.01% to 3%</t>
  </si>
  <si>
    <t>01. 0% to 1%</t>
  </si>
  <si>
    <t>02. 1.01% to 2%</t>
  </si>
  <si>
    <t>03. 2.01% to 3%</t>
  </si>
  <si>
    <t>04. 3.01% to 4%</t>
  </si>
  <si>
    <t>05. 4.01% to 5%</t>
  </si>
  <si>
    <t>06. 5.01% to 6%</t>
  </si>
  <si>
    <t>07. 6.01% to 7%</t>
  </si>
  <si>
    <t>08. 7.01% to 8%</t>
  </si>
  <si>
    <t>09. 8.01% to 9%</t>
  </si>
  <si>
    <t>10. 9.01% to 10%</t>
  </si>
  <si>
    <t>11. 10.01% to 11%</t>
  </si>
  <si>
    <t>12. 11.01% to 12%</t>
  </si>
  <si>
    <t>13. &gt; 12%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</si>
  <si>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</si>
  <si>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</si>
  <si>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</si>
  <si>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</si>
  <si>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</si>
  <si>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</si>
  <si>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</si>
  <si>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</si>
  <si>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</si>
  <si>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</si>
  <si>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</si>
  <si>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</si>
  <si>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SKID STEER LOADER</t>
  </si>
  <si>
    <t>UNDER 40 HP TRACTORS</t>
  </si>
  <si>
    <t>COMPACT WHEEL LOADER</t>
  </si>
  <si>
    <t>CRAWLER EXCAVATOR</t>
  </si>
  <si>
    <t>GRADER</t>
  </si>
  <si>
    <t>MIDI CRAWLER EXCAVATOR</t>
  </si>
  <si>
    <t>WHEEL LOADERS</t>
  </si>
  <si>
    <t>CRAWLER  DOZER</t>
  </si>
  <si>
    <t>MATERIALS HANDLING EQUIPMENT</t>
  </si>
  <si>
    <t>Telehandlers</t>
  </si>
  <si>
    <t>WHEEL LOADERS (OLD)</t>
  </si>
  <si>
    <t>Q42025</t>
  </si>
  <si>
    <t>Q12026</t>
  </si>
  <si>
    <t>Q22026</t>
  </si>
  <si>
    <t>&gt; 60 days</t>
  </si>
  <si>
    <t>Class A Notes</t>
  </si>
  <si>
    <t>Sugar Cane Harvesters</t>
  </si>
  <si>
    <t>TRAILER - on Farm</t>
  </si>
  <si>
    <t>TRUCK - on Farm</t>
  </si>
  <si>
    <t>Q32026</t>
  </si>
  <si>
    <t>Q42026</t>
  </si>
  <si>
    <t>Q12027</t>
  </si>
  <si>
    <t/>
  </si>
  <si>
    <t>Trailers</t>
  </si>
  <si>
    <t>Semi-Annual</t>
  </si>
  <si>
    <t>CNHI CAPITAL AUSTRALIA RECEIVABLES TRUST SERIES 2025-1 (TERM DEAL)</t>
  </si>
  <si>
    <t>Invested Amount as at Previous Payment Date:  21 October 2025</t>
  </si>
  <si>
    <t>Stated Amount as at Previous Payment Date:  21 October 2025</t>
  </si>
  <si>
    <t>Invested Amount as at Payment Date:  16 February 2026</t>
  </si>
  <si>
    <t>Stated Amount as at Payment Date:  16 February 2026</t>
  </si>
  <si>
    <t>Bond Factor at Payment Date:  16 February 2026</t>
  </si>
  <si>
    <t>Coupon Entitlement to be paid out on the current Payment Date: 16 February 2026</t>
  </si>
  <si>
    <t>Other CE</t>
  </si>
  <si>
    <t>Q12028</t>
  </si>
  <si>
    <t>Q12029</t>
  </si>
  <si>
    <t>Q12030</t>
  </si>
  <si>
    <t>Q12031</t>
  </si>
  <si>
    <t>Q22027</t>
  </si>
  <si>
    <t>Q22028</t>
  </si>
  <si>
    <t>Q22029</t>
  </si>
  <si>
    <t>Q22030</t>
  </si>
  <si>
    <t>Q22031</t>
  </si>
  <si>
    <t>Q32025</t>
  </si>
  <si>
    <t>Q32027</t>
  </si>
  <si>
    <t>Q32028</t>
  </si>
  <si>
    <t>Q32029</t>
  </si>
  <si>
    <t>Q32030</t>
  </si>
  <si>
    <t>Q42027</t>
  </si>
  <si>
    <t>Q42028</t>
  </si>
  <si>
    <t>Q42029</t>
  </si>
  <si>
    <t>Seller Notes</t>
  </si>
  <si>
    <t>*CNH Industrial Capital Australia acting in the capacity as the originator holds the Seller Note which, as at the date of the Servicing Certificate, represents a net economic interest of not less than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</si>
</sst>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6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Border="1"/>
    <xf numFmtId="10" fontId="2" fillId="0" borderId="0" xfId="3" applyNumberFormat="1" applyFont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Border="1"/>
    <xf numFmtId="4" fontId="2" fillId="0" borderId="6" xfId="0" quotePrefix="1" applyNumberFormat="1" applyFont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2" fillId="0" borderId="2" xfId="12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168" fontId="4" fillId="2" borderId="0" xfId="12" applyFont="1" applyFill="1" applyAlignment="1">
      <alignment horizontal="center"/>
    </xf>
    <xf numFmtId="168" fontId="2" fillId="0" borderId="7" xfId="12" applyFont="1" applyFill="1" applyBorder="1"/>
    <xf numFmtId="168" fontId="2" fillId="0" borderId="0" xfId="12" applyFont="1" applyFill="1" applyBorder="1"/>
    <xf numFmtId="168" fontId="13" fillId="0" borderId="0" xfId="12" quotePrefix="1" applyFont="1" applyFill="1" applyBorder="1"/>
    <xf numFmtId="169" fontId="2" fillId="0" borderId="0" xfId="13" applyFont="1" applyFill="1"/>
    <xf numFmtId="169" fontId="10" fillId="0" borderId="0" xfId="13" applyFont="1" applyFill="1"/>
    <xf numFmtId="169" fontId="10" fillId="4" borderId="0" xfId="13" applyFont="1" applyFill="1"/>
    <xf numFmtId="168" fontId="3" fillId="0" borderId="10" xfId="12" applyFont="1" applyFill="1" applyBorder="1" applyAlignment="1">
      <alignment wrapText="1"/>
    </xf>
    <xf numFmtId="168" fontId="2" fillId="0" borderId="0" xfId="12" applyFont="1" applyFill="1" applyAlignment="1">
      <alignment horizontal="right"/>
    </xf>
    <xf numFmtId="168" fontId="2" fillId="0" borderId="0" xfId="12" applyFont="1" applyFill="1"/>
    <xf numFmtId="168" fontId="2" fillId="0" borderId="0" xfId="12" applyFont="1" applyAlignment="1">
      <alignment horizontal="right"/>
    </xf>
    <xf numFmtId="0" fontId="26" fillId="6" borderId="17" xfId="0" applyFont="1" applyFill="1" applyBorder="1"/>
    <xf numFmtId="9" fontId="2" fillId="0" borderId="9" xfId="3" applyFont="1" applyBorder="1"/>
    <xf numFmtId="10" fontId="2" fillId="0" borderId="12" xfId="3" applyNumberFormat="1" applyFont="1" applyBorder="1"/>
    <xf numFmtId="168" fontId="2" fillId="0" borderId="2" xfId="12" applyFont="1" applyFill="1" applyBorder="1"/>
    <xf numFmtId="10" fontId="2" fillId="0" borderId="0" xfId="12" applyNumberFormat="1" applyFont="1"/>
    <xf numFmtId="10" fontId="2" fillId="0" borderId="9" xfId="12" applyNumberFormat="1" applyFont="1" applyBorder="1"/>
    <xf numFmtId="0" fontId="1" fillId="0" borderId="0" xfId="0" applyFont="1"/>
  </cellXfs>
  <cellStyles count="16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</c:numCache>
            </c:numRef>
          </c:cat>
          <c:val>
            <c:numRef>
              <c:f>'Cumulative Defaults'!$B$4:$B$9</c:f>
              <c:numCache>
                <c:formatCode>0.00%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</c:numCache>
            </c:numRef>
          </c:cat>
          <c:val>
            <c:numRef>
              <c:f>'Cumulative Defaults'!$C$4:$C$9</c:f>
              <c:numCache>
                <c:formatCode>0.00%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</c:numCache>
            </c:numRef>
          </c:cat>
          <c:val>
            <c:numRef>
              <c:f>'Cumulative Defaults'!$D$4:$D$9</c:f>
              <c:numCache>
                <c:formatCode>0.00%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5.000000000000001E-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14</xdr:col>
      <xdr:colOff>114300</xdr:colOff>
      <xdr:row>18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2025-1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EFA27947-1160-4868-8C08-A91ED3EAD0D2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1\202107\202107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 Tables"/>
      <sheetName val="16 Aug 21"/>
      <sheetName val="Ledger"/>
      <sheetName val="202107 CNH Series 2021-1 QMR"/>
    </sheetNames>
    <definedNames>
      <definedName name="Print_Collateral_Data"/>
    </definedNames>
    <sheetDataSet>
      <sheetData sheetId="0"/>
      <sheetData sheetId="1">
        <row r="23">
          <cell r="H23">
            <v>68701572.849999964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32" sqref="F32"/>
    </sheetView>
  </sheetViews>
  <sheetFormatPr defaultRowHeight="12.75"/>
  <cols>
    <col min="1" max="1" width="57.28515625" bestFit="1" customWidth="1"/>
    <col min="2" max="6" width="21.140625" customWidth="1"/>
    <col min="7" max="7" width="20" customWidth="1"/>
    <col min="257" max="257" width="57.28515625" bestFit="1" customWidth="1"/>
    <col min="258" max="262" width="21.140625" customWidth="1"/>
    <col min="513" max="513" width="57.28515625" bestFit="1" customWidth="1"/>
    <col min="514" max="518" width="21.140625" customWidth="1"/>
    <col min="769" max="769" width="57.28515625" bestFit="1" customWidth="1"/>
    <col min="770" max="774" width="21.140625" customWidth="1"/>
    <col min="1025" max="1025" width="57.28515625" bestFit="1" customWidth="1"/>
    <col min="1026" max="1030" width="21.140625" customWidth="1"/>
    <col min="1281" max="1281" width="57.28515625" bestFit="1" customWidth="1"/>
    <col min="1282" max="1286" width="21.140625" customWidth="1"/>
    <col min="1537" max="1537" width="57.28515625" bestFit="1" customWidth="1"/>
    <col min="1538" max="1542" width="21.140625" customWidth="1"/>
    <col min="1793" max="1793" width="57.28515625" bestFit="1" customWidth="1"/>
    <col min="1794" max="1798" width="21.140625" customWidth="1"/>
    <col min="2049" max="2049" width="57.28515625" bestFit="1" customWidth="1"/>
    <col min="2050" max="2054" width="21.140625" customWidth="1"/>
    <col min="2305" max="2305" width="57.28515625" bestFit="1" customWidth="1"/>
    <col min="2306" max="2310" width="21.140625" customWidth="1"/>
    <col min="2561" max="2561" width="57.28515625" bestFit="1" customWidth="1"/>
    <col min="2562" max="2566" width="21.140625" customWidth="1"/>
    <col min="2817" max="2817" width="57.28515625" bestFit="1" customWidth="1"/>
    <col min="2818" max="2822" width="21.140625" customWidth="1"/>
    <col min="3073" max="3073" width="57.28515625" bestFit="1" customWidth="1"/>
    <col min="3074" max="3078" width="21.140625" customWidth="1"/>
    <col min="3329" max="3329" width="57.28515625" bestFit="1" customWidth="1"/>
    <col min="3330" max="3334" width="21.140625" customWidth="1"/>
    <col min="3585" max="3585" width="57.28515625" bestFit="1" customWidth="1"/>
    <col min="3586" max="3590" width="21.140625" customWidth="1"/>
    <col min="3841" max="3841" width="57.28515625" bestFit="1" customWidth="1"/>
    <col min="3842" max="3846" width="21.140625" customWidth="1"/>
    <col min="4097" max="4097" width="57.28515625" bestFit="1" customWidth="1"/>
    <col min="4098" max="4102" width="21.140625" customWidth="1"/>
    <col min="4353" max="4353" width="57.28515625" bestFit="1" customWidth="1"/>
    <col min="4354" max="4358" width="21.140625" customWidth="1"/>
    <col min="4609" max="4609" width="57.28515625" bestFit="1" customWidth="1"/>
    <col min="4610" max="4614" width="21.140625" customWidth="1"/>
    <col min="4865" max="4865" width="57.28515625" bestFit="1" customWidth="1"/>
    <col min="4866" max="4870" width="21.140625" customWidth="1"/>
    <col min="5121" max="5121" width="57.28515625" bestFit="1" customWidth="1"/>
    <col min="5122" max="5126" width="21.140625" customWidth="1"/>
    <col min="5377" max="5377" width="57.28515625" bestFit="1" customWidth="1"/>
    <col min="5378" max="5382" width="21.140625" customWidth="1"/>
    <col min="5633" max="5633" width="57.28515625" bestFit="1" customWidth="1"/>
    <col min="5634" max="5638" width="21.140625" customWidth="1"/>
    <col min="5889" max="5889" width="57.28515625" bestFit="1" customWidth="1"/>
    <col min="5890" max="5894" width="21.140625" customWidth="1"/>
    <col min="6145" max="6145" width="57.28515625" bestFit="1" customWidth="1"/>
    <col min="6146" max="6150" width="21.140625" customWidth="1"/>
    <col min="6401" max="6401" width="57.28515625" bestFit="1" customWidth="1"/>
    <col min="6402" max="6406" width="21.140625" customWidth="1"/>
    <col min="6657" max="6657" width="57.28515625" bestFit="1" customWidth="1"/>
    <col min="6658" max="6662" width="21.140625" customWidth="1"/>
    <col min="6913" max="6913" width="57.28515625" bestFit="1" customWidth="1"/>
    <col min="6914" max="6918" width="21.140625" customWidth="1"/>
    <col min="7169" max="7169" width="57.28515625" bestFit="1" customWidth="1"/>
    <col min="7170" max="7174" width="21.140625" customWidth="1"/>
    <col min="7425" max="7425" width="57.28515625" bestFit="1" customWidth="1"/>
    <col min="7426" max="7430" width="21.140625" customWidth="1"/>
    <col min="7681" max="7681" width="57.28515625" bestFit="1" customWidth="1"/>
    <col min="7682" max="7686" width="21.140625" customWidth="1"/>
    <col min="7937" max="7937" width="57.28515625" bestFit="1" customWidth="1"/>
    <col min="7938" max="7942" width="21.140625" customWidth="1"/>
    <col min="8193" max="8193" width="57.28515625" bestFit="1" customWidth="1"/>
    <col min="8194" max="8198" width="21.140625" customWidth="1"/>
    <col min="8449" max="8449" width="57.28515625" bestFit="1" customWidth="1"/>
    <col min="8450" max="8454" width="21.140625" customWidth="1"/>
    <col min="8705" max="8705" width="57.28515625" bestFit="1" customWidth="1"/>
    <col min="8706" max="8710" width="21.140625" customWidth="1"/>
    <col min="8961" max="8961" width="57.28515625" bestFit="1" customWidth="1"/>
    <col min="8962" max="8966" width="21.140625" customWidth="1"/>
    <col min="9217" max="9217" width="57.28515625" bestFit="1" customWidth="1"/>
    <col min="9218" max="9222" width="21.140625" customWidth="1"/>
    <col min="9473" max="9473" width="57.28515625" bestFit="1" customWidth="1"/>
    <col min="9474" max="9478" width="21.140625" customWidth="1"/>
    <col min="9729" max="9729" width="57.28515625" bestFit="1" customWidth="1"/>
    <col min="9730" max="9734" width="21.140625" customWidth="1"/>
    <col min="9985" max="9985" width="57.28515625" bestFit="1" customWidth="1"/>
    <col min="9986" max="9990" width="21.140625" customWidth="1"/>
    <col min="10241" max="10241" width="57.28515625" bestFit="1" customWidth="1"/>
    <col min="10242" max="10246" width="21.140625" customWidth="1"/>
    <col min="10497" max="10497" width="57.28515625" bestFit="1" customWidth="1"/>
    <col min="10498" max="10502" width="21.140625" customWidth="1"/>
    <col min="10753" max="10753" width="57.28515625" bestFit="1" customWidth="1"/>
    <col min="10754" max="10758" width="21.140625" customWidth="1"/>
    <col min="11009" max="11009" width="57.28515625" bestFit="1" customWidth="1"/>
    <col min="11010" max="11014" width="21.140625" customWidth="1"/>
    <col min="11265" max="11265" width="57.28515625" bestFit="1" customWidth="1"/>
    <col min="11266" max="11270" width="21.140625" customWidth="1"/>
    <col min="11521" max="11521" width="57.28515625" bestFit="1" customWidth="1"/>
    <col min="11522" max="11526" width="21.140625" customWidth="1"/>
    <col min="11777" max="11777" width="57.28515625" bestFit="1" customWidth="1"/>
    <col min="11778" max="11782" width="21.140625" customWidth="1"/>
    <col min="12033" max="12033" width="57.28515625" bestFit="1" customWidth="1"/>
    <col min="12034" max="12038" width="21.140625" customWidth="1"/>
    <col min="12289" max="12289" width="57.28515625" bestFit="1" customWidth="1"/>
    <col min="12290" max="12294" width="21.140625" customWidth="1"/>
    <col min="12545" max="12545" width="57.28515625" bestFit="1" customWidth="1"/>
    <col min="12546" max="12550" width="21.140625" customWidth="1"/>
    <col min="12801" max="12801" width="57.28515625" bestFit="1" customWidth="1"/>
    <col min="12802" max="12806" width="21.140625" customWidth="1"/>
    <col min="13057" max="13057" width="57.28515625" bestFit="1" customWidth="1"/>
    <col min="13058" max="13062" width="21.140625" customWidth="1"/>
    <col min="13313" max="13313" width="57.28515625" bestFit="1" customWidth="1"/>
    <col min="13314" max="13318" width="21.140625" customWidth="1"/>
    <col min="13569" max="13569" width="57.28515625" bestFit="1" customWidth="1"/>
    <col min="13570" max="13574" width="21.140625" customWidth="1"/>
    <col min="13825" max="13825" width="57.28515625" bestFit="1" customWidth="1"/>
    <col min="13826" max="13830" width="21.140625" customWidth="1"/>
    <col min="14081" max="14081" width="57.28515625" bestFit="1" customWidth="1"/>
    <col min="14082" max="14086" width="21.140625" customWidth="1"/>
    <col min="14337" max="14337" width="57.28515625" bestFit="1" customWidth="1"/>
    <col min="14338" max="14342" width="21.140625" customWidth="1"/>
    <col min="14593" max="14593" width="57.28515625" bestFit="1" customWidth="1"/>
    <col min="14594" max="14598" width="21.140625" customWidth="1"/>
    <col min="14849" max="14849" width="57.28515625" bestFit="1" customWidth="1"/>
    <col min="14850" max="14854" width="21.140625" customWidth="1"/>
    <col min="15105" max="15105" width="57.28515625" bestFit="1" customWidth="1"/>
    <col min="15106" max="15110" width="21.140625" customWidth="1"/>
    <col min="15361" max="15361" width="57.28515625" bestFit="1" customWidth="1"/>
    <col min="15362" max="15366" width="21.140625" customWidth="1"/>
    <col min="15617" max="15617" width="57.28515625" bestFit="1" customWidth="1"/>
    <col min="15618" max="15622" width="21.140625" customWidth="1"/>
    <col min="15873" max="15873" width="57.28515625" bestFit="1" customWidth="1"/>
    <col min="15874" max="15878" width="21.140625" customWidth="1"/>
    <col min="16129" max="16129" width="57.28515625" bestFit="1" customWidth="1"/>
    <col min="16130" max="16134" width="21.140625" customWidth="1"/>
  </cols>
  <sheetData>
    <row r="1" spans="1:7" ht="13.5" thickBot="1">
      <c r="A1" s="2" t="s">
        <v>1</v>
      </c>
      <c r="B1" s="7"/>
      <c r="C1" s="24"/>
      <c r="D1" s="24"/>
      <c r="E1" s="23"/>
      <c r="F1" s="23"/>
    </row>
    <row r="2" spans="1:7">
      <c r="A2" s="1"/>
      <c r="B2" s="6" t="s">
        <v>14</v>
      </c>
      <c r="C2" s="5" t="s">
        <v>257</v>
      </c>
      <c r="D2" s="31" t="s">
        <v>95</v>
      </c>
      <c r="E2" s="5" t="s">
        <v>85</v>
      </c>
      <c r="F2" s="5" t="s">
        <v>152</v>
      </c>
      <c r="G2" s="5" t="s">
        <v>292</v>
      </c>
    </row>
    <row r="3" spans="1:7">
      <c r="A3" s="1" t="s">
        <v>86</v>
      </c>
      <c r="B3" s="4">
        <f t="shared" ref="B3:B9" si="0">SUM(C3:G3)</f>
        <v>500000000</v>
      </c>
      <c r="C3" s="4">
        <v>447500000</v>
      </c>
      <c r="D3" s="32">
        <v>0</v>
      </c>
      <c r="E3" s="4">
        <v>0</v>
      </c>
      <c r="F3" s="4">
        <v>0</v>
      </c>
      <c r="G3" s="4">
        <v>52500000</v>
      </c>
    </row>
    <row r="4" spans="1:7">
      <c r="A4" s="1" t="s">
        <v>268</v>
      </c>
      <c r="B4" s="4">
        <f t="shared" si="0"/>
        <v>500000000</v>
      </c>
      <c r="C4" s="4">
        <v>447500000</v>
      </c>
      <c r="D4" s="32">
        <v>0</v>
      </c>
      <c r="E4" s="4">
        <v>0</v>
      </c>
      <c r="F4" s="4">
        <v>0</v>
      </c>
      <c r="G4" s="4">
        <v>52500000</v>
      </c>
    </row>
    <row r="5" spans="1:7">
      <c r="A5" s="1" t="s">
        <v>269</v>
      </c>
      <c r="B5" s="4">
        <f t="shared" si="0"/>
        <v>500000000</v>
      </c>
      <c r="C5" s="4">
        <v>447500000</v>
      </c>
      <c r="D5" s="32">
        <v>0</v>
      </c>
      <c r="E5" s="4">
        <v>0</v>
      </c>
      <c r="F5" s="4">
        <v>0</v>
      </c>
      <c r="G5" s="4">
        <v>52500000</v>
      </c>
    </row>
    <row r="6" spans="1:7">
      <c r="A6" s="1" t="s">
        <v>2</v>
      </c>
      <c r="B6" s="4">
        <f t="shared" si="0"/>
        <v>44992970.090000004</v>
      </c>
      <c r="C6" s="4">
        <v>44992970.090000004</v>
      </c>
      <c r="D6" s="33">
        <v>0</v>
      </c>
      <c r="E6" s="4">
        <v>0</v>
      </c>
      <c r="F6" s="4">
        <v>0</v>
      </c>
      <c r="G6" s="4">
        <v>0</v>
      </c>
    </row>
    <row r="7" spans="1:7">
      <c r="A7" s="34" t="s">
        <v>6</v>
      </c>
      <c r="B7" s="35">
        <f t="shared" si="0"/>
        <v>0</v>
      </c>
      <c r="C7" s="35">
        <v>0</v>
      </c>
      <c r="D7" s="36">
        <v>0</v>
      </c>
      <c r="E7" s="35">
        <v>0</v>
      </c>
      <c r="F7" s="35">
        <v>0</v>
      </c>
      <c r="G7" s="35">
        <v>0</v>
      </c>
    </row>
    <row r="8" spans="1:7" ht="13.5" thickBot="1">
      <c r="A8" s="37" t="s">
        <v>7</v>
      </c>
      <c r="B8" s="8">
        <f t="shared" si="0"/>
        <v>0</v>
      </c>
      <c r="C8" s="8">
        <v>0</v>
      </c>
      <c r="D8" s="38">
        <v>0</v>
      </c>
      <c r="E8" s="8">
        <v>0</v>
      </c>
      <c r="F8" s="8">
        <v>0</v>
      </c>
      <c r="G8" s="8">
        <v>0</v>
      </c>
    </row>
    <row r="9" spans="1:7">
      <c r="A9" s="1" t="s">
        <v>4</v>
      </c>
      <c r="B9" s="4">
        <f t="shared" si="0"/>
        <v>0</v>
      </c>
      <c r="C9" s="39">
        <v>0</v>
      </c>
      <c r="D9" s="39">
        <v>0</v>
      </c>
      <c r="E9" s="39">
        <v>0</v>
      </c>
      <c r="F9" s="13">
        <v>0</v>
      </c>
      <c r="G9" s="13">
        <v>0</v>
      </c>
    </row>
    <row r="10" spans="1:7">
      <c r="A10" s="1" t="s">
        <v>9</v>
      </c>
      <c r="B10" s="4">
        <f t="shared" ref="B10:B15" si="1">SUM(C10:G10)</f>
        <v>0</v>
      </c>
      <c r="C10" s="39">
        <v>0</v>
      </c>
      <c r="D10" s="39">
        <v>0</v>
      </c>
      <c r="E10" s="39">
        <v>0</v>
      </c>
      <c r="F10" s="39">
        <v>0</v>
      </c>
      <c r="G10" s="12">
        <v>0</v>
      </c>
    </row>
    <row r="11" spans="1:7">
      <c r="A11" s="1" t="s">
        <v>11</v>
      </c>
      <c r="B11" s="4">
        <f t="shared" si="1"/>
        <v>0</v>
      </c>
      <c r="C11" s="4">
        <v>0</v>
      </c>
      <c r="D11" s="32">
        <v>0</v>
      </c>
      <c r="E11" s="32">
        <v>0</v>
      </c>
      <c r="F11" s="32">
        <v>0</v>
      </c>
      <c r="G11" s="4">
        <v>0</v>
      </c>
    </row>
    <row r="12" spans="1:7" ht="13.5" thickBot="1">
      <c r="A12" s="1" t="s">
        <v>10</v>
      </c>
      <c r="B12" s="4">
        <f t="shared" si="1"/>
        <v>0</v>
      </c>
      <c r="C12" s="8">
        <v>0</v>
      </c>
      <c r="D12" s="38">
        <v>0</v>
      </c>
      <c r="E12" s="38">
        <v>0</v>
      </c>
      <c r="F12" s="38">
        <v>0</v>
      </c>
      <c r="G12" s="8">
        <v>0</v>
      </c>
    </row>
    <row r="13" spans="1:7" ht="13.5" thickBot="1">
      <c r="A13" s="40" t="s">
        <v>8</v>
      </c>
      <c r="B13" s="41">
        <f t="shared" si="1"/>
        <v>0</v>
      </c>
      <c r="C13" s="41">
        <v>0</v>
      </c>
      <c r="D13" s="42">
        <v>0</v>
      </c>
      <c r="E13" s="41">
        <v>0</v>
      </c>
      <c r="F13" s="41">
        <v>0</v>
      </c>
      <c r="G13" s="41">
        <v>0</v>
      </c>
    </row>
    <row r="14" spans="1:7">
      <c r="A14" s="1" t="s">
        <v>270</v>
      </c>
      <c r="B14" s="4">
        <f t="shared" si="1"/>
        <v>455007029.90999997</v>
      </c>
      <c r="C14" s="32">
        <v>402507029.90999997</v>
      </c>
      <c r="D14" s="43">
        <v>0</v>
      </c>
      <c r="E14" s="44">
        <v>0</v>
      </c>
      <c r="F14" s="44">
        <v>0</v>
      </c>
      <c r="G14" s="44">
        <v>52500000</v>
      </c>
    </row>
    <row r="15" spans="1:7">
      <c r="A15" s="1" t="s">
        <v>271</v>
      </c>
      <c r="B15" s="4">
        <f t="shared" si="1"/>
        <v>455007029.90999997</v>
      </c>
      <c r="C15" s="32">
        <v>402507029.90999997</v>
      </c>
      <c r="D15" s="32">
        <v>0</v>
      </c>
      <c r="E15" s="12">
        <v>0</v>
      </c>
      <c r="F15" s="12">
        <v>0</v>
      </c>
      <c r="G15" s="12">
        <v>52500000</v>
      </c>
    </row>
    <row r="16" spans="1:7">
      <c r="A16" s="1" t="s">
        <v>272</v>
      </c>
      <c r="B16" s="4"/>
      <c r="C16" s="45">
        <v>0.89945705007821219</v>
      </c>
      <c r="D16" s="45">
        <v>0</v>
      </c>
      <c r="E16" s="46">
        <v>0</v>
      </c>
      <c r="F16" s="46">
        <v>0</v>
      </c>
      <c r="G16" s="46">
        <v>1</v>
      </c>
    </row>
    <row r="17" spans="1:7">
      <c r="A17" s="1" t="s">
        <v>12</v>
      </c>
      <c r="B17" s="3"/>
      <c r="C17" s="25">
        <v>9.7999999999999997E-3</v>
      </c>
      <c r="D17" s="25">
        <v>0</v>
      </c>
      <c r="E17" s="26">
        <v>0</v>
      </c>
      <c r="F17" s="26">
        <v>0</v>
      </c>
      <c r="G17" s="26">
        <v>0</v>
      </c>
    </row>
    <row r="18" spans="1:7">
      <c r="A18" s="11" t="s">
        <v>0</v>
      </c>
      <c r="B18" s="3"/>
      <c r="C18" s="27">
        <v>4.5121999999999995E-2</v>
      </c>
      <c r="D18" s="27">
        <v>3.5321999999999999E-2</v>
      </c>
      <c r="E18" s="28">
        <v>3.5321999999999999E-2</v>
      </c>
      <c r="F18" s="28">
        <v>3.5321999999999999E-2</v>
      </c>
      <c r="G18" s="28">
        <v>3.5321999999999999E-2</v>
      </c>
    </row>
    <row r="19" spans="1:7">
      <c r="A19" s="1" t="s">
        <v>3</v>
      </c>
      <c r="B19" s="4"/>
      <c r="C19" s="47">
        <v>118</v>
      </c>
      <c r="D19" s="47">
        <v>118</v>
      </c>
      <c r="E19" s="48">
        <v>118</v>
      </c>
      <c r="F19" s="48">
        <v>118</v>
      </c>
      <c r="G19" s="48">
        <v>118</v>
      </c>
    </row>
    <row r="20" spans="1:7" ht="13.5" thickBot="1">
      <c r="A20" s="1" t="s">
        <v>273</v>
      </c>
      <c r="B20" s="8"/>
      <c r="C20" s="38">
        <v>6527855.3700000001</v>
      </c>
      <c r="D20" s="38">
        <v>0</v>
      </c>
      <c r="E20" s="8">
        <v>0</v>
      </c>
      <c r="F20" s="8">
        <v>0</v>
      </c>
      <c r="G20" s="8">
        <v>599506.27</v>
      </c>
    </row>
    <row r="22" spans="1:7">
      <c r="A22" s="109" t="s">
        <v>293</v>
      </c>
    </row>
  </sheetData>
  <pageMargins left="0.7" right="0.7" top="0.75" bottom="0.75" header="0.3" footer="0.3"/>
  <headerFooter>
    <oddHeader>&amp;L&amp;"Calibri"&amp;10&amp;K000000 General Business&amp;1#_x000D_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C20" sqref="C20"/>
    </sheetView>
  </sheetViews>
  <sheetFormatPr defaultRowHeight="12"/>
  <cols>
    <col min="1" max="1" width="9.140625" style="16"/>
    <col min="2" max="2" width="18.140625" style="15" customWidth="1"/>
    <col min="3" max="4" width="13.7109375" style="15" customWidth="1"/>
    <col min="5" max="6" width="9.140625" style="16"/>
    <col min="7" max="7" width="11.140625" style="16" bestFit="1" customWidth="1"/>
    <col min="8" max="257" width="9.140625" style="16"/>
    <col min="258" max="260" width="13.7109375" style="16" customWidth="1"/>
    <col min="261" max="262" width="9.140625" style="16"/>
    <col min="263" max="263" width="11.140625" style="16" bestFit="1" customWidth="1"/>
    <col min="264" max="513" width="9.140625" style="16"/>
    <col min="514" max="516" width="13.7109375" style="16" customWidth="1"/>
    <col min="517" max="518" width="9.140625" style="16"/>
    <col min="519" max="519" width="11.140625" style="16" bestFit="1" customWidth="1"/>
    <col min="520" max="769" width="9.140625" style="16"/>
    <col min="770" max="772" width="13.7109375" style="16" customWidth="1"/>
    <col min="773" max="774" width="9.140625" style="16"/>
    <col min="775" max="775" width="11.140625" style="16" bestFit="1" customWidth="1"/>
    <col min="776" max="1025" width="9.140625" style="16"/>
    <col min="1026" max="1028" width="13.7109375" style="16" customWidth="1"/>
    <col min="1029" max="1030" width="9.140625" style="16"/>
    <col min="1031" max="1031" width="11.140625" style="16" bestFit="1" customWidth="1"/>
    <col min="1032" max="1281" width="9.140625" style="16"/>
    <col min="1282" max="1284" width="13.7109375" style="16" customWidth="1"/>
    <col min="1285" max="1286" width="9.140625" style="16"/>
    <col min="1287" max="1287" width="11.140625" style="16" bestFit="1" customWidth="1"/>
    <col min="1288" max="1537" width="9.140625" style="16"/>
    <col min="1538" max="1540" width="13.7109375" style="16" customWidth="1"/>
    <col min="1541" max="1542" width="9.140625" style="16"/>
    <col min="1543" max="1543" width="11.140625" style="16" bestFit="1" customWidth="1"/>
    <col min="1544" max="1793" width="9.140625" style="16"/>
    <col min="1794" max="1796" width="13.7109375" style="16" customWidth="1"/>
    <col min="1797" max="1798" width="9.140625" style="16"/>
    <col min="1799" max="1799" width="11.140625" style="16" bestFit="1" customWidth="1"/>
    <col min="1800" max="2049" width="9.140625" style="16"/>
    <col min="2050" max="2052" width="13.7109375" style="16" customWidth="1"/>
    <col min="2053" max="2054" width="9.140625" style="16"/>
    <col min="2055" max="2055" width="11.140625" style="16" bestFit="1" customWidth="1"/>
    <col min="2056" max="2305" width="9.140625" style="16"/>
    <col min="2306" max="2308" width="13.7109375" style="16" customWidth="1"/>
    <col min="2309" max="2310" width="9.140625" style="16"/>
    <col min="2311" max="2311" width="11.140625" style="16" bestFit="1" customWidth="1"/>
    <col min="2312" max="2561" width="9.140625" style="16"/>
    <col min="2562" max="2564" width="13.7109375" style="16" customWidth="1"/>
    <col min="2565" max="2566" width="9.140625" style="16"/>
    <col min="2567" max="2567" width="11.140625" style="16" bestFit="1" customWidth="1"/>
    <col min="2568" max="2817" width="9.140625" style="16"/>
    <col min="2818" max="2820" width="13.7109375" style="16" customWidth="1"/>
    <col min="2821" max="2822" width="9.140625" style="16"/>
    <col min="2823" max="2823" width="11.140625" style="16" bestFit="1" customWidth="1"/>
    <col min="2824" max="3073" width="9.140625" style="16"/>
    <col min="3074" max="3076" width="13.7109375" style="16" customWidth="1"/>
    <col min="3077" max="3078" width="9.140625" style="16"/>
    <col min="3079" max="3079" width="11.140625" style="16" bestFit="1" customWidth="1"/>
    <col min="3080" max="3329" width="9.140625" style="16"/>
    <col min="3330" max="3332" width="13.7109375" style="16" customWidth="1"/>
    <col min="3333" max="3334" width="9.140625" style="16"/>
    <col min="3335" max="3335" width="11.140625" style="16" bestFit="1" customWidth="1"/>
    <col min="3336" max="3585" width="9.140625" style="16"/>
    <col min="3586" max="3588" width="13.7109375" style="16" customWidth="1"/>
    <col min="3589" max="3590" width="9.140625" style="16"/>
    <col min="3591" max="3591" width="11.140625" style="16" bestFit="1" customWidth="1"/>
    <col min="3592" max="3841" width="9.140625" style="16"/>
    <col min="3842" max="3844" width="13.7109375" style="16" customWidth="1"/>
    <col min="3845" max="3846" width="9.140625" style="16"/>
    <col min="3847" max="3847" width="11.140625" style="16" bestFit="1" customWidth="1"/>
    <col min="3848" max="4097" width="9.140625" style="16"/>
    <col min="4098" max="4100" width="13.7109375" style="16" customWidth="1"/>
    <col min="4101" max="4102" width="9.140625" style="16"/>
    <col min="4103" max="4103" width="11.140625" style="16" bestFit="1" customWidth="1"/>
    <col min="4104" max="4353" width="9.140625" style="16"/>
    <col min="4354" max="4356" width="13.7109375" style="16" customWidth="1"/>
    <col min="4357" max="4358" width="9.140625" style="16"/>
    <col min="4359" max="4359" width="11.140625" style="16" bestFit="1" customWidth="1"/>
    <col min="4360" max="4609" width="9.140625" style="16"/>
    <col min="4610" max="4612" width="13.7109375" style="16" customWidth="1"/>
    <col min="4613" max="4614" width="9.140625" style="16"/>
    <col min="4615" max="4615" width="11.140625" style="16" bestFit="1" customWidth="1"/>
    <col min="4616" max="4865" width="9.140625" style="16"/>
    <col min="4866" max="4868" width="13.7109375" style="16" customWidth="1"/>
    <col min="4869" max="4870" width="9.140625" style="16"/>
    <col min="4871" max="4871" width="11.140625" style="16" bestFit="1" customWidth="1"/>
    <col min="4872" max="5121" width="9.140625" style="16"/>
    <col min="5122" max="5124" width="13.7109375" style="16" customWidth="1"/>
    <col min="5125" max="5126" width="9.140625" style="16"/>
    <col min="5127" max="5127" width="11.140625" style="16" bestFit="1" customWidth="1"/>
    <col min="5128" max="5377" width="9.140625" style="16"/>
    <col min="5378" max="5380" width="13.7109375" style="16" customWidth="1"/>
    <col min="5381" max="5382" width="9.140625" style="16"/>
    <col min="5383" max="5383" width="11.140625" style="16" bestFit="1" customWidth="1"/>
    <col min="5384" max="5633" width="9.140625" style="16"/>
    <col min="5634" max="5636" width="13.7109375" style="16" customWidth="1"/>
    <col min="5637" max="5638" width="9.140625" style="16"/>
    <col min="5639" max="5639" width="11.140625" style="16" bestFit="1" customWidth="1"/>
    <col min="5640" max="5889" width="9.140625" style="16"/>
    <col min="5890" max="5892" width="13.7109375" style="16" customWidth="1"/>
    <col min="5893" max="5894" width="9.140625" style="16"/>
    <col min="5895" max="5895" width="11.140625" style="16" bestFit="1" customWidth="1"/>
    <col min="5896" max="6145" width="9.140625" style="16"/>
    <col min="6146" max="6148" width="13.7109375" style="16" customWidth="1"/>
    <col min="6149" max="6150" width="9.140625" style="16"/>
    <col min="6151" max="6151" width="11.140625" style="16" bestFit="1" customWidth="1"/>
    <col min="6152" max="6401" width="9.140625" style="16"/>
    <col min="6402" max="6404" width="13.7109375" style="16" customWidth="1"/>
    <col min="6405" max="6406" width="9.140625" style="16"/>
    <col min="6407" max="6407" width="11.140625" style="16" bestFit="1" customWidth="1"/>
    <col min="6408" max="6657" width="9.140625" style="16"/>
    <col min="6658" max="6660" width="13.7109375" style="16" customWidth="1"/>
    <col min="6661" max="6662" width="9.140625" style="16"/>
    <col min="6663" max="6663" width="11.140625" style="16" bestFit="1" customWidth="1"/>
    <col min="6664" max="6913" width="9.140625" style="16"/>
    <col min="6914" max="6916" width="13.7109375" style="16" customWidth="1"/>
    <col min="6917" max="6918" width="9.140625" style="16"/>
    <col min="6919" max="6919" width="11.140625" style="16" bestFit="1" customWidth="1"/>
    <col min="6920" max="7169" width="9.140625" style="16"/>
    <col min="7170" max="7172" width="13.7109375" style="16" customWidth="1"/>
    <col min="7173" max="7174" width="9.140625" style="16"/>
    <col min="7175" max="7175" width="11.140625" style="16" bestFit="1" customWidth="1"/>
    <col min="7176" max="7425" width="9.140625" style="16"/>
    <col min="7426" max="7428" width="13.7109375" style="16" customWidth="1"/>
    <col min="7429" max="7430" width="9.140625" style="16"/>
    <col min="7431" max="7431" width="11.140625" style="16" bestFit="1" customWidth="1"/>
    <col min="7432" max="7681" width="9.140625" style="16"/>
    <col min="7682" max="7684" width="13.7109375" style="16" customWidth="1"/>
    <col min="7685" max="7686" width="9.140625" style="16"/>
    <col min="7687" max="7687" width="11.140625" style="16" bestFit="1" customWidth="1"/>
    <col min="7688" max="7937" width="9.140625" style="16"/>
    <col min="7938" max="7940" width="13.7109375" style="16" customWidth="1"/>
    <col min="7941" max="7942" width="9.140625" style="16"/>
    <col min="7943" max="7943" width="11.140625" style="16" bestFit="1" customWidth="1"/>
    <col min="7944" max="8193" width="9.140625" style="16"/>
    <col min="8194" max="8196" width="13.7109375" style="16" customWidth="1"/>
    <col min="8197" max="8198" width="9.140625" style="16"/>
    <col min="8199" max="8199" width="11.140625" style="16" bestFit="1" customWidth="1"/>
    <col min="8200" max="8449" width="9.140625" style="16"/>
    <col min="8450" max="8452" width="13.7109375" style="16" customWidth="1"/>
    <col min="8453" max="8454" width="9.140625" style="16"/>
    <col min="8455" max="8455" width="11.140625" style="16" bestFit="1" customWidth="1"/>
    <col min="8456" max="8705" width="9.140625" style="16"/>
    <col min="8706" max="8708" width="13.7109375" style="16" customWidth="1"/>
    <col min="8709" max="8710" width="9.140625" style="16"/>
    <col min="8711" max="8711" width="11.140625" style="16" bestFit="1" customWidth="1"/>
    <col min="8712" max="8961" width="9.140625" style="16"/>
    <col min="8962" max="8964" width="13.7109375" style="16" customWidth="1"/>
    <col min="8965" max="8966" width="9.140625" style="16"/>
    <col min="8967" max="8967" width="11.140625" style="16" bestFit="1" customWidth="1"/>
    <col min="8968" max="9217" width="9.140625" style="16"/>
    <col min="9218" max="9220" width="13.7109375" style="16" customWidth="1"/>
    <col min="9221" max="9222" width="9.140625" style="16"/>
    <col min="9223" max="9223" width="11.140625" style="16" bestFit="1" customWidth="1"/>
    <col min="9224" max="9473" width="9.140625" style="16"/>
    <col min="9474" max="9476" width="13.7109375" style="16" customWidth="1"/>
    <col min="9477" max="9478" width="9.140625" style="16"/>
    <col min="9479" max="9479" width="11.140625" style="16" bestFit="1" customWidth="1"/>
    <col min="9480" max="9729" width="9.140625" style="16"/>
    <col min="9730" max="9732" width="13.7109375" style="16" customWidth="1"/>
    <col min="9733" max="9734" width="9.140625" style="16"/>
    <col min="9735" max="9735" width="11.140625" style="16" bestFit="1" customWidth="1"/>
    <col min="9736" max="9985" width="9.140625" style="16"/>
    <col min="9986" max="9988" width="13.7109375" style="16" customWidth="1"/>
    <col min="9989" max="9990" width="9.140625" style="16"/>
    <col min="9991" max="9991" width="11.140625" style="16" bestFit="1" customWidth="1"/>
    <col min="9992" max="10241" width="9.140625" style="16"/>
    <col min="10242" max="10244" width="13.7109375" style="16" customWidth="1"/>
    <col min="10245" max="10246" width="9.140625" style="16"/>
    <col min="10247" max="10247" width="11.140625" style="16" bestFit="1" customWidth="1"/>
    <col min="10248" max="10497" width="9.140625" style="16"/>
    <col min="10498" max="10500" width="13.7109375" style="16" customWidth="1"/>
    <col min="10501" max="10502" width="9.140625" style="16"/>
    <col min="10503" max="10503" width="11.140625" style="16" bestFit="1" customWidth="1"/>
    <col min="10504" max="10753" width="9.140625" style="16"/>
    <col min="10754" max="10756" width="13.7109375" style="16" customWidth="1"/>
    <col min="10757" max="10758" width="9.140625" style="16"/>
    <col min="10759" max="10759" width="11.140625" style="16" bestFit="1" customWidth="1"/>
    <col min="10760" max="11009" width="9.140625" style="16"/>
    <col min="11010" max="11012" width="13.7109375" style="16" customWidth="1"/>
    <col min="11013" max="11014" width="9.140625" style="16"/>
    <col min="11015" max="11015" width="11.140625" style="16" bestFit="1" customWidth="1"/>
    <col min="11016" max="11265" width="9.140625" style="16"/>
    <col min="11266" max="11268" width="13.7109375" style="16" customWidth="1"/>
    <col min="11269" max="11270" width="9.140625" style="16"/>
    <col min="11271" max="11271" width="11.140625" style="16" bestFit="1" customWidth="1"/>
    <col min="11272" max="11521" width="9.140625" style="16"/>
    <col min="11522" max="11524" width="13.7109375" style="16" customWidth="1"/>
    <col min="11525" max="11526" width="9.140625" style="16"/>
    <col min="11527" max="11527" width="11.140625" style="16" bestFit="1" customWidth="1"/>
    <col min="11528" max="11777" width="9.140625" style="16"/>
    <col min="11778" max="11780" width="13.7109375" style="16" customWidth="1"/>
    <col min="11781" max="11782" width="9.140625" style="16"/>
    <col min="11783" max="11783" width="11.140625" style="16" bestFit="1" customWidth="1"/>
    <col min="11784" max="12033" width="9.140625" style="16"/>
    <col min="12034" max="12036" width="13.7109375" style="16" customWidth="1"/>
    <col min="12037" max="12038" width="9.140625" style="16"/>
    <col min="12039" max="12039" width="11.140625" style="16" bestFit="1" customWidth="1"/>
    <col min="12040" max="12289" width="9.140625" style="16"/>
    <col min="12290" max="12292" width="13.7109375" style="16" customWidth="1"/>
    <col min="12293" max="12294" width="9.140625" style="16"/>
    <col min="12295" max="12295" width="11.140625" style="16" bestFit="1" customWidth="1"/>
    <col min="12296" max="12545" width="9.140625" style="16"/>
    <col min="12546" max="12548" width="13.7109375" style="16" customWidth="1"/>
    <col min="12549" max="12550" width="9.140625" style="16"/>
    <col min="12551" max="12551" width="11.140625" style="16" bestFit="1" customWidth="1"/>
    <col min="12552" max="12801" width="9.140625" style="16"/>
    <col min="12802" max="12804" width="13.7109375" style="16" customWidth="1"/>
    <col min="12805" max="12806" width="9.140625" style="16"/>
    <col min="12807" max="12807" width="11.140625" style="16" bestFit="1" customWidth="1"/>
    <col min="12808" max="13057" width="9.140625" style="16"/>
    <col min="13058" max="13060" width="13.7109375" style="16" customWidth="1"/>
    <col min="13061" max="13062" width="9.140625" style="16"/>
    <col min="13063" max="13063" width="11.140625" style="16" bestFit="1" customWidth="1"/>
    <col min="13064" max="13313" width="9.140625" style="16"/>
    <col min="13314" max="13316" width="13.7109375" style="16" customWidth="1"/>
    <col min="13317" max="13318" width="9.140625" style="16"/>
    <col min="13319" max="13319" width="11.140625" style="16" bestFit="1" customWidth="1"/>
    <col min="13320" max="13569" width="9.140625" style="16"/>
    <col min="13570" max="13572" width="13.7109375" style="16" customWidth="1"/>
    <col min="13573" max="13574" width="9.140625" style="16"/>
    <col min="13575" max="13575" width="11.140625" style="16" bestFit="1" customWidth="1"/>
    <col min="13576" max="13825" width="9.140625" style="16"/>
    <col min="13826" max="13828" width="13.7109375" style="16" customWidth="1"/>
    <col min="13829" max="13830" width="9.140625" style="16"/>
    <col min="13831" max="13831" width="11.140625" style="16" bestFit="1" customWidth="1"/>
    <col min="13832" max="14081" width="9.140625" style="16"/>
    <col min="14082" max="14084" width="13.7109375" style="16" customWidth="1"/>
    <col min="14085" max="14086" width="9.140625" style="16"/>
    <col min="14087" max="14087" width="11.140625" style="16" bestFit="1" customWidth="1"/>
    <col min="14088" max="14337" width="9.140625" style="16"/>
    <col min="14338" max="14340" width="13.7109375" style="16" customWidth="1"/>
    <col min="14341" max="14342" width="9.140625" style="16"/>
    <col min="14343" max="14343" width="11.140625" style="16" bestFit="1" customWidth="1"/>
    <col min="14344" max="14593" width="9.140625" style="16"/>
    <col min="14594" max="14596" width="13.7109375" style="16" customWidth="1"/>
    <col min="14597" max="14598" width="9.140625" style="16"/>
    <col min="14599" max="14599" width="11.140625" style="16" bestFit="1" customWidth="1"/>
    <col min="14600" max="14849" width="9.140625" style="16"/>
    <col min="14850" max="14852" width="13.7109375" style="16" customWidth="1"/>
    <col min="14853" max="14854" width="9.140625" style="16"/>
    <col min="14855" max="14855" width="11.140625" style="16" bestFit="1" customWidth="1"/>
    <col min="14856" max="15105" width="9.140625" style="16"/>
    <col min="15106" max="15108" width="13.7109375" style="16" customWidth="1"/>
    <col min="15109" max="15110" width="9.140625" style="16"/>
    <col min="15111" max="15111" width="11.140625" style="16" bestFit="1" customWidth="1"/>
    <col min="15112" max="15361" width="9.140625" style="16"/>
    <col min="15362" max="15364" width="13.7109375" style="16" customWidth="1"/>
    <col min="15365" max="15366" width="9.140625" style="16"/>
    <col min="15367" max="15367" width="11.140625" style="16" bestFit="1" customWidth="1"/>
    <col min="15368" max="15617" width="9.140625" style="16"/>
    <col min="15618" max="15620" width="13.7109375" style="16" customWidth="1"/>
    <col min="15621" max="15622" width="9.140625" style="16"/>
    <col min="15623" max="15623" width="11.140625" style="16" bestFit="1" customWidth="1"/>
    <col min="15624" max="15873" width="9.140625" style="16"/>
    <col min="15874" max="15876" width="13.7109375" style="16" customWidth="1"/>
    <col min="15877" max="15878" width="9.140625" style="16"/>
    <col min="15879" max="15879" width="11.140625" style="16" bestFit="1" customWidth="1"/>
    <col min="15880" max="16129" width="9.140625" style="16"/>
    <col min="16130" max="16132" width="13.7109375" style="16" customWidth="1"/>
    <col min="16133" max="16134" width="9.140625" style="16"/>
    <col min="16135" max="16135" width="11.140625" style="16" bestFit="1" customWidth="1"/>
    <col min="16136" max="16384" width="9.140625" style="16"/>
  </cols>
  <sheetData>
    <row r="1" spans="1:4">
      <c r="A1" s="14" t="s">
        <v>153</v>
      </c>
    </row>
    <row r="3" spans="1:4">
      <c r="A3" s="17" t="s">
        <v>154</v>
      </c>
      <c r="B3" s="18" t="s">
        <v>155</v>
      </c>
      <c r="C3" s="18" t="s">
        <v>13</v>
      </c>
      <c r="D3" s="18" t="s">
        <v>156</v>
      </c>
    </row>
    <row r="4" spans="1:4">
      <c r="A4" s="19">
        <v>46053</v>
      </c>
      <c r="B4" s="20">
        <f>+'Collateral Tables'!E9/500000000</f>
        <v>0</v>
      </c>
      <c r="C4" s="20">
        <f>+'Collateral Tables'!E23/500000000</f>
        <v>0</v>
      </c>
      <c r="D4" s="20">
        <f t="shared" ref="D4" si="0">+B4-C4</f>
        <v>0</v>
      </c>
    </row>
    <row r="5" spans="1:4">
      <c r="A5" s="19"/>
      <c r="B5" s="20"/>
      <c r="C5" s="20"/>
      <c r="D5" s="20"/>
    </row>
    <row r="6" spans="1:4">
      <c r="A6" s="19"/>
      <c r="B6" s="20"/>
      <c r="C6" s="20"/>
      <c r="D6" s="20"/>
    </row>
    <row r="7" spans="1:4">
      <c r="A7" s="19"/>
      <c r="B7" s="20"/>
      <c r="C7" s="20"/>
      <c r="D7" s="20"/>
    </row>
    <row r="8" spans="1:4">
      <c r="A8" s="19"/>
      <c r="B8" s="20"/>
      <c r="C8" s="20"/>
      <c r="D8" s="20"/>
    </row>
    <row r="9" spans="1:4">
      <c r="A9" s="19"/>
      <c r="B9" s="20"/>
      <c r="C9" s="20"/>
      <c r="D9" s="20"/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7ABF-3BC0-4686-B214-98ED0BA80C89}">
  <sheetPr codeName="Sheet2">
    <pageSetUpPr fitToPage="1"/>
  </sheetPr>
  <dimension ref="A1:H25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9" sqref="A9"/>
    </sheetView>
  </sheetViews>
  <sheetFormatPr defaultRowHeight="12.75" outlineLevelRow="1"/>
  <cols>
    <col min="1" max="1" width="17.42578125" style="23" customWidth="1"/>
    <col min="2" max="2" width="36.7109375" style="23" customWidth="1"/>
    <col min="3" max="4" width="3" style="23" customWidth="1"/>
    <col min="5" max="5" width="17.140625" style="23" customWidth="1"/>
    <col min="6" max="6" width="15.85546875" style="21" customWidth="1"/>
    <col min="7" max="7" width="13.85546875" style="23" bestFit="1" customWidth="1"/>
    <col min="8" max="8" width="3" style="23" customWidth="1"/>
  </cols>
  <sheetData>
    <row r="1" spans="1:8">
      <c r="B1" s="49" t="s">
        <v>267</v>
      </c>
    </row>
    <row r="2" spans="1:8">
      <c r="B2" s="50" t="s">
        <v>15</v>
      </c>
      <c r="E2" s="50"/>
    </row>
    <row r="4" spans="1:8">
      <c r="A4" s="51"/>
      <c r="B4" s="52" t="s">
        <v>16</v>
      </c>
      <c r="C4" s="53"/>
      <c r="D4" s="53"/>
      <c r="E4" s="54">
        <v>46053</v>
      </c>
      <c r="F4" s="92"/>
      <c r="G4" s="55"/>
      <c r="H4" s="51"/>
    </row>
    <row r="5" spans="1:8" ht="13.5" thickBot="1"/>
    <row r="6" spans="1:8" ht="13.5" thickBot="1">
      <c r="B6" s="23" t="s">
        <v>17</v>
      </c>
      <c r="E6" s="56">
        <v>499999945.03019989</v>
      </c>
      <c r="F6" s="93"/>
    </row>
    <row r="7" spans="1:8">
      <c r="B7" s="23" t="s">
        <v>18</v>
      </c>
      <c r="E7" s="57">
        <v>41958476.159999989</v>
      </c>
      <c r="F7" s="94"/>
    </row>
    <row r="8" spans="1:8">
      <c r="B8" s="23" t="s">
        <v>19</v>
      </c>
      <c r="E8" s="57">
        <v>3034438.9626000151</v>
      </c>
      <c r="F8" s="94"/>
    </row>
    <row r="9" spans="1:8">
      <c r="A9" s="58">
        <f>SUM(D9:E9)</f>
        <v>0</v>
      </c>
      <c r="B9" s="23" t="s">
        <v>5</v>
      </c>
      <c r="E9" s="57">
        <v>0</v>
      </c>
      <c r="F9" s="94"/>
    </row>
    <row r="10" spans="1:8">
      <c r="A10" s="59"/>
      <c r="B10" s="23" t="s">
        <v>20</v>
      </c>
      <c r="E10" s="57"/>
      <c r="F10" s="94"/>
    </row>
    <row r="11" spans="1:8">
      <c r="A11" s="91"/>
      <c r="B11" s="23" t="s">
        <v>21</v>
      </c>
      <c r="E11" s="57"/>
      <c r="F11" s="95"/>
    </row>
    <row r="12" spans="1:8" ht="13.5" thickBot="1">
      <c r="A12" s="59"/>
      <c r="B12" s="23" t="s">
        <v>22</v>
      </c>
      <c r="E12" s="96"/>
      <c r="F12" s="94"/>
      <c r="G12" s="57"/>
      <c r="H12" s="57"/>
    </row>
    <row r="13" spans="1:8" ht="13.5" thickBot="1">
      <c r="A13" s="59"/>
      <c r="B13" s="23" t="s">
        <v>23</v>
      </c>
      <c r="E13" s="60">
        <v>455007029.90759993</v>
      </c>
      <c r="F13" s="93"/>
      <c r="G13" s="57"/>
      <c r="H13" s="57"/>
    </row>
    <row r="14" spans="1:8">
      <c r="A14" s="59"/>
      <c r="E14" s="57"/>
    </row>
    <row r="15" spans="1:8">
      <c r="A15" s="61"/>
      <c r="B15" s="52" t="s">
        <v>24</v>
      </c>
      <c r="C15" s="53"/>
      <c r="D15" s="53"/>
      <c r="E15" s="54"/>
      <c r="F15" s="92"/>
      <c r="G15" s="54"/>
      <c r="H15" s="62"/>
    </row>
    <row r="16" spans="1:8">
      <c r="A16" s="59"/>
      <c r="B16" s="50"/>
      <c r="C16" s="50"/>
      <c r="D16" s="50"/>
    </row>
    <row r="17" spans="1:8">
      <c r="A17" s="59"/>
      <c r="B17" s="50" t="s">
        <v>25</v>
      </c>
      <c r="C17" s="50"/>
      <c r="D17" s="50"/>
    </row>
    <row r="18" spans="1:8">
      <c r="A18" s="59"/>
      <c r="B18" s="23" t="s">
        <v>26</v>
      </c>
      <c r="E18" s="63">
        <v>2009</v>
      </c>
    </row>
    <row r="19" spans="1:8">
      <c r="A19" s="59"/>
      <c r="B19" s="23" t="s">
        <v>231</v>
      </c>
      <c r="E19" s="63">
        <v>455007029.90759981</v>
      </c>
    </row>
    <row r="20" spans="1:8">
      <c r="A20" s="59"/>
      <c r="B20" s="23" t="s">
        <v>27</v>
      </c>
      <c r="E20" s="63">
        <v>51</v>
      </c>
    </row>
    <row r="21" spans="1:8">
      <c r="A21" s="59"/>
      <c r="B21" s="23" t="s">
        <v>28</v>
      </c>
      <c r="E21" s="63">
        <v>9175515.7800000012</v>
      </c>
      <c r="G21" s="64"/>
    </row>
    <row r="22" spans="1:8">
      <c r="A22" s="59"/>
      <c r="E22" s="65"/>
      <c r="G22"/>
      <c r="H22"/>
    </row>
    <row r="23" spans="1:8">
      <c r="A23" s="58">
        <f>SUM(D23:E23)</f>
        <v>0</v>
      </c>
      <c r="B23" s="23" t="s">
        <v>29</v>
      </c>
      <c r="E23" s="97">
        <v>0</v>
      </c>
      <c r="G23"/>
      <c r="H23"/>
    </row>
    <row r="24" spans="1:8">
      <c r="A24" s="58">
        <f>SUM(D24:E24)</f>
        <v>0</v>
      </c>
      <c r="B24" s="23" t="s">
        <v>30</v>
      </c>
      <c r="E24" s="97">
        <v>0</v>
      </c>
      <c r="G24"/>
      <c r="H24"/>
    </row>
    <row r="25" spans="1:8">
      <c r="A25" s="57"/>
      <c r="G25"/>
      <c r="H25"/>
    </row>
    <row r="26" spans="1:8">
      <c r="A26" s="51"/>
      <c r="B26" s="23" t="s">
        <v>31</v>
      </c>
      <c r="E26" s="29">
        <v>58.023503862051122</v>
      </c>
      <c r="G26"/>
      <c r="H26"/>
    </row>
    <row r="27" spans="1:8">
      <c r="A27" s="51"/>
      <c r="B27" s="23" t="s">
        <v>32</v>
      </c>
      <c r="E27" s="29">
        <v>40.083977164951015</v>
      </c>
    </row>
    <row r="28" spans="1:8">
      <c r="A28" s="51"/>
      <c r="B28" s="23" t="s">
        <v>81</v>
      </c>
      <c r="E28" s="29">
        <v>3.7795772260660006E-2</v>
      </c>
    </row>
    <row r="29" spans="1:8">
      <c r="A29" s="51"/>
      <c r="B29" s="23" t="s">
        <v>33</v>
      </c>
      <c r="E29" s="29">
        <v>17.939526697100106</v>
      </c>
    </row>
    <row r="30" spans="1:8">
      <c r="A30" s="51"/>
      <c r="B30" s="23" t="s">
        <v>34</v>
      </c>
      <c r="E30" s="98">
        <v>226484.33544430055</v>
      </c>
    </row>
    <row r="31" spans="1:8">
      <c r="A31" s="51"/>
      <c r="B31" s="23" t="s">
        <v>35</v>
      </c>
      <c r="E31" s="30">
        <v>4.0279643097631809E-2</v>
      </c>
    </row>
    <row r="32" spans="1:8">
      <c r="A32" s="51"/>
      <c r="B32" s="66"/>
      <c r="E32" s="67"/>
    </row>
    <row r="33" spans="1:8">
      <c r="A33" s="68"/>
      <c r="B33" s="69" t="s">
        <v>36</v>
      </c>
      <c r="C33" s="70"/>
      <c r="D33" s="70"/>
      <c r="E33" s="69"/>
      <c r="F33" s="99"/>
      <c r="G33" s="69"/>
      <c r="H33" s="70"/>
    </row>
    <row r="34" spans="1:8">
      <c r="A34" s="71" t="s">
        <v>157</v>
      </c>
      <c r="B34" s="23" t="s">
        <v>145</v>
      </c>
      <c r="E34" s="64">
        <v>2006</v>
      </c>
      <c r="F34" s="64">
        <v>144533.45000000001</v>
      </c>
      <c r="G34" s="10">
        <v>3.1765102624755275E-4</v>
      </c>
      <c r="H34" s="10"/>
    </row>
    <row r="35" spans="1:8">
      <c r="A35" s="71" t="s">
        <v>158</v>
      </c>
      <c r="B35" s="72" t="s">
        <v>146</v>
      </c>
      <c r="C35" s="72"/>
      <c r="D35" s="72"/>
      <c r="E35" s="64">
        <v>0</v>
      </c>
      <c r="F35" s="64">
        <v>0</v>
      </c>
      <c r="G35" s="10">
        <v>0</v>
      </c>
      <c r="H35" s="73"/>
    </row>
    <row r="36" spans="1:8">
      <c r="A36" s="71" t="s">
        <v>159</v>
      </c>
      <c r="B36" s="72" t="s">
        <v>147</v>
      </c>
      <c r="C36" s="72"/>
      <c r="D36" s="72"/>
      <c r="E36" s="64">
        <v>1</v>
      </c>
      <c r="F36" s="64">
        <v>4149.5200000000004</v>
      </c>
      <c r="G36" s="10">
        <v>9.1196832735587858E-6</v>
      </c>
      <c r="H36" s="73"/>
    </row>
    <row r="37" spans="1:8">
      <c r="A37" s="71" t="s">
        <v>160</v>
      </c>
      <c r="B37" s="23" t="s">
        <v>148</v>
      </c>
      <c r="E37" s="64">
        <v>1</v>
      </c>
      <c r="F37" s="64">
        <v>38391.21</v>
      </c>
      <c r="G37" s="10">
        <v>8.437498209158716E-5</v>
      </c>
      <c r="H37" s="73"/>
    </row>
    <row r="38" spans="1:8">
      <c r="A38" s="71" t="s">
        <v>161</v>
      </c>
      <c r="B38" s="23" t="s">
        <v>83</v>
      </c>
      <c r="E38" s="64">
        <v>0</v>
      </c>
      <c r="F38" s="64">
        <v>0</v>
      </c>
      <c r="G38" s="10">
        <v>0</v>
      </c>
      <c r="H38" s="73"/>
    </row>
    <row r="39" spans="1:8" ht="13.5" thickBot="1">
      <c r="A39" s="71" t="s">
        <v>162</v>
      </c>
      <c r="B39" s="23" t="s">
        <v>82</v>
      </c>
      <c r="E39" s="64">
        <v>1</v>
      </c>
      <c r="F39" s="64">
        <v>14810.36</v>
      </c>
      <c r="G39" s="10">
        <v>3.2549738853502112E-5</v>
      </c>
      <c r="H39" s="73"/>
    </row>
    <row r="40" spans="1:8" ht="13.5" thickBot="1">
      <c r="A40" s="51"/>
      <c r="B40" s="50" t="s">
        <v>37</v>
      </c>
      <c r="C40" s="50"/>
      <c r="D40" s="50"/>
      <c r="E40" s="74">
        <v>2009</v>
      </c>
      <c r="F40" s="74">
        <v>201884.53999999998</v>
      </c>
      <c r="G40" s="75">
        <v>4.4369543046620085E-4</v>
      </c>
      <c r="H40" s="73"/>
    </row>
    <row r="41" spans="1:8">
      <c r="A41" s="51"/>
      <c r="B41" s="23" t="s">
        <v>151</v>
      </c>
      <c r="E41" s="64"/>
      <c r="F41" s="100" t="s">
        <v>149</v>
      </c>
      <c r="G41" s="73">
        <v>1.2604440421864807E-4</v>
      </c>
      <c r="H41" s="73"/>
    </row>
    <row r="42" spans="1:8">
      <c r="A42" s="68"/>
      <c r="F42" s="101"/>
    </row>
    <row r="43" spans="1:8">
      <c r="A43" s="76" t="s">
        <v>163</v>
      </c>
      <c r="B43" s="69" t="s">
        <v>38</v>
      </c>
      <c r="C43" s="70"/>
      <c r="D43" s="70"/>
      <c r="E43" s="69"/>
      <c r="F43" s="99"/>
      <c r="G43" s="69"/>
      <c r="H43" s="70"/>
    </row>
    <row r="44" spans="1:8">
      <c r="A44" s="71" t="s">
        <v>157</v>
      </c>
      <c r="B44" s="23" t="s">
        <v>145</v>
      </c>
      <c r="E44" s="64">
        <v>2006</v>
      </c>
      <c r="F44" s="64">
        <v>454802529.81759977</v>
      </c>
      <c r="G44" s="9">
        <v>0.99955055619680966</v>
      </c>
      <c r="H44" s="10"/>
    </row>
    <row r="45" spans="1:8">
      <c r="A45" s="71" t="s">
        <v>158</v>
      </c>
      <c r="B45" s="72" t="s">
        <v>146</v>
      </c>
      <c r="C45" s="72"/>
      <c r="D45" s="72"/>
      <c r="E45" s="64">
        <v>0</v>
      </c>
      <c r="F45" s="64">
        <v>0</v>
      </c>
      <c r="G45" s="9">
        <v>0</v>
      </c>
      <c r="H45" s="73"/>
    </row>
    <row r="46" spans="1:8">
      <c r="A46" s="71" t="s">
        <v>159</v>
      </c>
      <c r="B46" s="72" t="s">
        <v>147</v>
      </c>
      <c r="C46" s="72"/>
      <c r="D46" s="72"/>
      <c r="E46" s="64">
        <v>1</v>
      </c>
      <c r="F46" s="64">
        <v>53316.789999999979</v>
      </c>
      <c r="G46" s="9">
        <v>1.1717794780187735E-4</v>
      </c>
      <c r="H46" s="73"/>
    </row>
    <row r="47" spans="1:8">
      <c r="A47" s="71" t="s">
        <v>160</v>
      </c>
      <c r="B47" s="23" t="s">
        <v>148</v>
      </c>
      <c r="E47" s="64">
        <v>1</v>
      </c>
      <c r="F47" s="64">
        <v>74432.800000000003</v>
      </c>
      <c r="G47" s="9">
        <v>1.6358604396753032E-4</v>
      </c>
      <c r="H47" s="73"/>
    </row>
    <row r="48" spans="1:8">
      <c r="A48" s="71" t="s">
        <v>161</v>
      </c>
      <c r="B48" s="23" t="s">
        <v>83</v>
      </c>
      <c r="E48" s="64">
        <v>0</v>
      </c>
      <c r="F48" s="64">
        <v>0</v>
      </c>
      <c r="G48" s="9">
        <v>0</v>
      </c>
      <c r="H48" s="73"/>
    </row>
    <row r="49" spans="1:8" ht="13.5" thickBot="1">
      <c r="A49" s="71" t="s">
        <v>162</v>
      </c>
      <c r="B49" s="23" t="s">
        <v>82</v>
      </c>
      <c r="E49" s="64">
        <v>1</v>
      </c>
      <c r="F49" s="64">
        <v>76750.5</v>
      </c>
      <c r="G49" s="9">
        <v>1.6867981142090497E-4</v>
      </c>
      <c r="H49" s="73"/>
    </row>
    <row r="50" spans="1:8" ht="13.5" thickBot="1">
      <c r="A50" s="51"/>
      <c r="B50" s="50" t="s">
        <v>37</v>
      </c>
      <c r="C50" s="50"/>
      <c r="D50" s="50"/>
      <c r="E50" s="74">
        <v>2009</v>
      </c>
      <c r="F50" s="74">
        <v>455007029.90759981</v>
      </c>
      <c r="G50" s="75">
        <v>0.99999999999999989</v>
      </c>
      <c r="H50" s="73"/>
    </row>
    <row r="51" spans="1:8">
      <c r="A51" s="51" t="s">
        <v>164</v>
      </c>
      <c r="F51" s="102" t="s">
        <v>149</v>
      </c>
      <c r="G51" s="73">
        <v>4.4944380319031265E-4</v>
      </c>
      <c r="H51" s="73"/>
    </row>
    <row r="52" spans="1:8">
      <c r="A52" s="51"/>
      <c r="F52" s="102" t="s">
        <v>256</v>
      </c>
      <c r="G52" s="73">
        <v>4.4944380319031265E-4</v>
      </c>
      <c r="H52" s="73"/>
    </row>
    <row r="53" spans="1:8">
      <c r="A53" s="51"/>
      <c r="F53" s="102" t="s">
        <v>150</v>
      </c>
      <c r="G53" s="73">
        <v>3.3226585538843531E-4</v>
      </c>
      <c r="H53" s="73"/>
    </row>
    <row r="54" spans="1:8">
      <c r="A54" s="51"/>
      <c r="F54" s="102"/>
      <c r="G54" s="73"/>
      <c r="H54" s="73"/>
    </row>
    <row r="55" spans="1:8">
      <c r="A55" s="51" t="s">
        <v>165</v>
      </c>
      <c r="B55" s="77" t="s">
        <v>39</v>
      </c>
      <c r="C55" s="77"/>
      <c r="D55" s="77"/>
    </row>
    <row r="56" spans="1:8">
      <c r="A56" s="51" t="s">
        <v>164</v>
      </c>
      <c r="B56" s="23" t="s">
        <v>40</v>
      </c>
      <c r="E56" s="73">
        <v>0.33239437397420724</v>
      </c>
      <c r="F56" s="94">
        <v>151241776.8600001</v>
      </c>
    </row>
    <row r="57" spans="1:8">
      <c r="A57" s="51" t="s">
        <v>165</v>
      </c>
      <c r="B57" s="23" t="s">
        <v>41</v>
      </c>
      <c r="E57" s="73">
        <v>0.1853551015840938</v>
      </c>
      <c r="F57" s="94">
        <v>84337874.250000015</v>
      </c>
    </row>
    <row r="58" spans="1:8">
      <c r="A58" s="51" t="s">
        <v>166</v>
      </c>
      <c r="B58" s="23" t="s">
        <v>42</v>
      </c>
      <c r="E58" s="73">
        <v>8.6261824950639929E-2</v>
      </c>
      <c r="F58" s="94">
        <v>39249736.765199982</v>
      </c>
    </row>
    <row r="59" spans="1:8">
      <c r="A59" s="51" t="s">
        <v>167</v>
      </c>
      <c r="B59" s="23" t="s">
        <v>43</v>
      </c>
      <c r="E59" s="73">
        <v>0.1500931862390536</v>
      </c>
      <c r="F59" s="94">
        <v>68293454.88000004</v>
      </c>
    </row>
    <row r="60" spans="1:8">
      <c r="A60" s="51" t="s">
        <v>168</v>
      </c>
      <c r="B60" s="23" t="s">
        <v>44</v>
      </c>
      <c r="E60" s="73">
        <v>1.6848150239693591E-3</v>
      </c>
      <c r="F60" s="94">
        <v>766602.68</v>
      </c>
    </row>
    <row r="61" spans="1:8">
      <c r="A61" s="51" t="s">
        <v>169</v>
      </c>
      <c r="B61" s="23" t="s">
        <v>45</v>
      </c>
      <c r="E61" s="73">
        <v>0</v>
      </c>
      <c r="F61" s="94">
        <v>0</v>
      </c>
    </row>
    <row r="62" spans="1:8">
      <c r="A62" s="51" t="s">
        <v>170</v>
      </c>
      <c r="B62" s="23" t="s">
        <v>46</v>
      </c>
      <c r="E62" s="73">
        <v>5.4836302430463259E-3</v>
      </c>
      <c r="F62" s="94">
        <v>2495090.3099999996</v>
      </c>
    </row>
    <row r="63" spans="1:8" ht="13.5" thickBot="1">
      <c r="A63" s="51" t="s">
        <v>171</v>
      </c>
      <c r="B63" s="23" t="s">
        <v>47</v>
      </c>
      <c r="E63" s="73">
        <v>0.23872706798498974</v>
      </c>
      <c r="F63" s="94">
        <v>108622494.1623999</v>
      </c>
    </row>
    <row r="64" spans="1:8" ht="13.5" thickBot="1">
      <c r="A64" s="51"/>
      <c r="B64" s="50" t="s">
        <v>37</v>
      </c>
      <c r="C64" s="50"/>
      <c r="D64" s="50"/>
      <c r="E64" s="104">
        <v>0.99999999999999989</v>
      </c>
      <c r="F64" s="22">
        <v>455007029.90760005</v>
      </c>
    </row>
    <row r="65" spans="1:7">
      <c r="A65" s="51" t="s">
        <v>172</v>
      </c>
      <c r="E65" s="73"/>
      <c r="G65" s="57">
        <v>0</v>
      </c>
    </row>
    <row r="66" spans="1:7">
      <c r="A66" s="51" t="s">
        <v>173</v>
      </c>
      <c r="B66" s="77" t="s">
        <v>48</v>
      </c>
      <c r="C66" s="77"/>
      <c r="D66" s="77"/>
      <c r="E66" s="73"/>
    </row>
    <row r="67" spans="1:7">
      <c r="A67" s="78" t="s">
        <v>174</v>
      </c>
      <c r="B67" s="23" t="s">
        <v>49</v>
      </c>
      <c r="E67" s="73">
        <v>0.99320824106689609</v>
      </c>
      <c r="F67" s="94">
        <v>451916731.84759986</v>
      </c>
    </row>
    <row r="68" spans="1:7">
      <c r="A68" s="78" t="s">
        <v>175</v>
      </c>
      <c r="B68" s="23" t="s">
        <v>50</v>
      </c>
      <c r="E68" s="73">
        <v>6.7917589331038669E-3</v>
      </c>
      <c r="F68" s="94">
        <v>3090298.0599999996</v>
      </c>
    </row>
    <row r="69" spans="1:7" ht="13.5" thickBot="1">
      <c r="A69" s="78" t="s">
        <v>176</v>
      </c>
      <c r="B69" s="23" t="s">
        <v>139</v>
      </c>
      <c r="E69" s="73">
        <v>0</v>
      </c>
      <c r="F69" s="94">
        <v>0</v>
      </c>
    </row>
    <row r="70" spans="1:7" ht="13.5" thickBot="1">
      <c r="A70" s="79"/>
      <c r="B70" s="50" t="s">
        <v>37</v>
      </c>
      <c r="C70" s="50"/>
      <c r="D70" s="50"/>
      <c r="E70" s="104">
        <v>1</v>
      </c>
      <c r="F70" s="22">
        <v>455007029.90759987</v>
      </c>
      <c r="G70" s="80">
        <v>0</v>
      </c>
    </row>
    <row r="71" spans="1:7">
      <c r="A71" s="79" t="s">
        <v>177</v>
      </c>
      <c r="E71" s="73"/>
      <c r="F71" s="101"/>
    </row>
    <row r="72" spans="1:7">
      <c r="A72" s="79" t="s">
        <v>178</v>
      </c>
      <c r="B72" s="77" t="s">
        <v>51</v>
      </c>
      <c r="C72" s="77"/>
      <c r="D72" s="77"/>
      <c r="E72" s="73"/>
      <c r="F72" s="101"/>
    </row>
    <row r="73" spans="1:7">
      <c r="A73" s="81" t="s">
        <v>179</v>
      </c>
      <c r="B73" s="82" t="s">
        <v>179</v>
      </c>
      <c r="E73" s="73">
        <v>3.1878427554944751E-2</v>
      </c>
      <c r="F73" s="94">
        <v>14504908.639900004</v>
      </c>
    </row>
    <row r="74" spans="1:7">
      <c r="A74" s="83" t="s">
        <v>232</v>
      </c>
      <c r="B74" s="82" t="s">
        <v>232</v>
      </c>
      <c r="E74" s="73">
        <v>0.13862024637928899</v>
      </c>
      <c r="F74" s="94">
        <v>63073186.59010002</v>
      </c>
    </row>
    <row r="75" spans="1:7">
      <c r="A75" s="83" t="s">
        <v>180</v>
      </c>
      <c r="B75" s="82" t="s">
        <v>180</v>
      </c>
      <c r="E75" s="73">
        <v>3.1286295514798643E-3</v>
      </c>
      <c r="F75" s="94">
        <v>1423548.4398999996</v>
      </c>
    </row>
    <row r="76" spans="1:7">
      <c r="A76" s="81" t="s">
        <v>233</v>
      </c>
      <c r="B76" s="82" t="s">
        <v>233</v>
      </c>
      <c r="E76" s="73">
        <v>2.7203715077794784E-2</v>
      </c>
      <c r="F76" s="94">
        <v>12377881.599999998</v>
      </c>
    </row>
    <row r="77" spans="1:7">
      <c r="A77" s="81" t="s">
        <v>181</v>
      </c>
      <c r="B77" s="82" t="s">
        <v>181</v>
      </c>
      <c r="E77" s="73">
        <v>1.735787429834627E-2</v>
      </c>
      <c r="F77" s="94">
        <v>7897954.8300000019</v>
      </c>
    </row>
    <row r="78" spans="1:7">
      <c r="A78" s="81" t="s">
        <v>230</v>
      </c>
      <c r="B78" s="82" t="s">
        <v>230</v>
      </c>
      <c r="E78" s="73">
        <v>5.4454822390396097E-4</v>
      </c>
      <c r="F78" s="94">
        <v>247773.27</v>
      </c>
    </row>
    <row r="79" spans="1:7">
      <c r="A79" s="83" t="s">
        <v>89</v>
      </c>
      <c r="B79" s="82" t="s">
        <v>89</v>
      </c>
      <c r="E79" s="73">
        <v>1.7663214591941759E-2</v>
      </c>
      <c r="F79" s="94">
        <v>8036886.8101000004</v>
      </c>
    </row>
    <row r="80" spans="1:7">
      <c r="A80" s="83" t="s">
        <v>234</v>
      </c>
      <c r="B80" s="82" t="s">
        <v>234</v>
      </c>
      <c r="E80" s="73">
        <v>0.34540017603533496</v>
      </c>
      <c r="F80" s="94">
        <v>157159508.22739995</v>
      </c>
    </row>
    <row r="81" spans="1:6">
      <c r="A81" s="83" t="s">
        <v>235</v>
      </c>
      <c r="B81" s="82" t="s">
        <v>235</v>
      </c>
      <c r="E81" s="73">
        <v>2.1575506650949061E-3</v>
      </c>
      <c r="F81" s="94">
        <v>981700.72</v>
      </c>
    </row>
    <row r="82" spans="1:6">
      <c r="A82" s="83" t="s">
        <v>244</v>
      </c>
      <c r="B82" s="82" t="s">
        <v>244</v>
      </c>
      <c r="E82" s="73">
        <v>0</v>
      </c>
      <c r="F82" s="94" t="s">
        <v>264</v>
      </c>
    </row>
    <row r="83" spans="1:6">
      <c r="A83" s="83" t="s">
        <v>245</v>
      </c>
      <c r="B83" s="82" t="s">
        <v>245</v>
      </c>
      <c r="E83" s="73">
        <v>6.4893933629984134E-4</v>
      </c>
      <c r="F83" s="94">
        <v>295271.95999999996</v>
      </c>
    </row>
    <row r="84" spans="1:6">
      <c r="A84" s="83" t="s">
        <v>249</v>
      </c>
      <c r="B84" s="82" t="s">
        <v>249</v>
      </c>
      <c r="E84" s="73">
        <v>5.4084428113115976E-4</v>
      </c>
      <c r="F84" s="94">
        <v>246087.95</v>
      </c>
    </row>
    <row r="85" spans="1:6">
      <c r="A85" s="83" t="s">
        <v>88</v>
      </c>
      <c r="B85" s="82" t="s">
        <v>88</v>
      </c>
      <c r="E85" s="73">
        <v>5.7695273686938518E-2</v>
      </c>
      <c r="F85" s="94">
        <v>26251755.119999997</v>
      </c>
    </row>
    <row r="86" spans="1:6">
      <c r="A86" s="83" t="s">
        <v>236</v>
      </c>
      <c r="B86" s="82" t="s">
        <v>236</v>
      </c>
      <c r="E86" s="73">
        <v>7.6692885398026555E-3</v>
      </c>
      <c r="F86" s="94">
        <v>3489580.2</v>
      </c>
    </row>
    <row r="87" spans="1:6">
      <c r="A87" s="81" t="s">
        <v>90</v>
      </c>
      <c r="B87" s="82" t="s">
        <v>90</v>
      </c>
      <c r="E87" s="73">
        <v>3.9247553172148744E-3</v>
      </c>
      <c r="F87" s="94">
        <v>1785791.26</v>
      </c>
    </row>
    <row r="88" spans="1:6">
      <c r="A88" s="81" t="s">
        <v>237</v>
      </c>
      <c r="B88" s="82" t="s">
        <v>237</v>
      </c>
      <c r="E88" s="73">
        <v>1.5498213294489176E-4</v>
      </c>
      <c r="F88" s="94">
        <v>70517.959999999992</v>
      </c>
    </row>
    <row r="89" spans="1:6">
      <c r="A89" s="81" t="s">
        <v>238</v>
      </c>
      <c r="B89" s="82" t="s">
        <v>238</v>
      </c>
      <c r="E89" s="73">
        <v>1.0084766451041059E-2</v>
      </c>
      <c r="F89" s="94">
        <v>4588639.6301999995</v>
      </c>
    </row>
    <row r="90" spans="1:6">
      <c r="A90" s="83" t="s">
        <v>246</v>
      </c>
      <c r="B90" s="82" t="s">
        <v>246</v>
      </c>
      <c r="E90" s="73">
        <v>4.741793287101833E-3</v>
      </c>
      <c r="F90" s="94">
        <v>2157549.2800000003</v>
      </c>
    </row>
    <row r="91" spans="1:6">
      <c r="A91" s="83" t="s">
        <v>91</v>
      </c>
      <c r="B91" s="82" t="s">
        <v>91</v>
      </c>
      <c r="E91" s="73">
        <v>1.5074067320218869E-3</v>
      </c>
      <c r="F91" s="94">
        <v>685880.66000000015</v>
      </c>
    </row>
    <row r="92" spans="1:6">
      <c r="A92" s="83" t="s">
        <v>239</v>
      </c>
      <c r="B92" s="82" t="s">
        <v>239</v>
      </c>
      <c r="E92" s="73">
        <v>3.4959389535652339E-4</v>
      </c>
      <c r="F92" s="94">
        <v>159067.68</v>
      </c>
    </row>
    <row r="93" spans="1:6">
      <c r="A93" s="83" t="s">
        <v>250</v>
      </c>
      <c r="B93" s="82" t="s">
        <v>250</v>
      </c>
      <c r="E93" s="73">
        <v>2.0670893814343907E-4</v>
      </c>
      <c r="F93" s="94">
        <v>94054.02</v>
      </c>
    </row>
    <row r="94" spans="1:6">
      <c r="A94" s="83" t="s">
        <v>247</v>
      </c>
      <c r="B94" s="82" t="s">
        <v>247</v>
      </c>
      <c r="E94" s="73">
        <v>0</v>
      </c>
      <c r="F94" s="94" t="s">
        <v>264</v>
      </c>
    </row>
    <row r="95" spans="1:6">
      <c r="A95" s="83" t="s">
        <v>240</v>
      </c>
      <c r="B95" s="82" t="s">
        <v>240</v>
      </c>
      <c r="E95" s="73">
        <v>1.8020680475343668E-3</v>
      </c>
      <c r="F95" s="94">
        <v>819953.62999999989</v>
      </c>
    </row>
    <row r="96" spans="1:6">
      <c r="A96" s="83" t="s">
        <v>274</v>
      </c>
      <c r="B96" s="103" t="s">
        <v>274</v>
      </c>
      <c r="E96" s="73">
        <v>6.9608779465301577E-4</v>
      </c>
      <c r="F96" s="94">
        <v>316724.84000000003</v>
      </c>
    </row>
    <row r="97" spans="1:7">
      <c r="A97" s="83" t="s">
        <v>241</v>
      </c>
      <c r="B97" s="82" t="s">
        <v>241</v>
      </c>
      <c r="E97" s="73">
        <v>5.6566764485433928E-3</v>
      </c>
      <c r="F97" s="94">
        <v>2573827.5499999998</v>
      </c>
    </row>
    <row r="98" spans="1:7">
      <c r="A98" s="83" t="s">
        <v>84</v>
      </c>
      <c r="B98" s="82" t="s">
        <v>84</v>
      </c>
      <c r="E98" s="73">
        <v>0.16101879659942431</v>
      </c>
      <c r="F98" s="94">
        <v>73264684.400000006</v>
      </c>
    </row>
    <row r="99" spans="1:7">
      <c r="A99" s="83" t="s">
        <v>242</v>
      </c>
      <c r="B99" s="82" t="s">
        <v>242</v>
      </c>
      <c r="E99" s="73">
        <v>6.0403690917877259E-4</v>
      </c>
      <c r="F99" s="94">
        <v>274841.03999999998</v>
      </c>
    </row>
    <row r="100" spans="1:7">
      <c r="A100" s="83" t="s">
        <v>87</v>
      </c>
      <c r="B100" s="82" t="s">
        <v>87</v>
      </c>
      <c r="E100" s="73">
        <v>0.14023280506887448</v>
      </c>
      <c r="F100" s="94">
        <v>63806912.130000003</v>
      </c>
    </row>
    <row r="101" spans="1:7">
      <c r="A101" s="83" t="s">
        <v>258</v>
      </c>
      <c r="B101" s="82" t="s">
        <v>258</v>
      </c>
      <c r="E101" s="73">
        <v>9.2030591721854547E-3</v>
      </c>
      <c r="F101" s="94">
        <v>4187456.6199999992</v>
      </c>
    </row>
    <row r="102" spans="1:7">
      <c r="A102" s="83" t="s">
        <v>251</v>
      </c>
      <c r="B102" s="82" t="s">
        <v>251</v>
      </c>
      <c r="E102" s="73">
        <v>5.6394348687779251E-3</v>
      </c>
      <c r="F102" s="94">
        <v>2565982.5099999993</v>
      </c>
    </row>
    <row r="103" spans="1:7">
      <c r="A103" s="83" t="s">
        <v>259</v>
      </c>
      <c r="B103" s="82" t="s">
        <v>259</v>
      </c>
      <c r="E103" s="73">
        <v>0</v>
      </c>
      <c r="F103" s="94" t="s">
        <v>264</v>
      </c>
    </row>
    <row r="104" spans="1:7">
      <c r="A104" s="83" t="s">
        <v>265</v>
      </c>
      <c r="B104" s="82" t="s">
        <v>265</v>
      </c>
      <c r="E104" s="73">
        <v>0</v>
      </c>
      <c r="F104" s="94" t="s">
        <v>264</v>
      </c>
    </row>
    <row r="105" spans="1:7">
      <c r="A105" s="83" t="s">
        <v>260</v>
      </c>
      <c r="B105" s="82" t="s">
        <v>260</v>
      </c>
      <c r="E105" s="73">
        <v>0</v>
      </c>
      <c r="F105" s="94" t="s">
        <v>264</v>
      </c>
    </row>
    <row r="106" spans="1:7">
      <c r="A106" s="83" t="s">
        <v>243</v>
      </c>
      <c r="B106" s="82" t="s">
        <v>243</v>
      </c>
      <c r="E106" s="73">
        <v>1.5143215702401859E-3</v>
      </c>
      <c r="F106" s="94">
        <v>689026.96</v>
      </c>
    </row>
    <row r="107" spans="1:7" ht="13.5" thickBot="1">
      <c r="A107" s="83" t="s">
        <v>248</v>
      </c>
      <c r="B107" s="82" t="s">
        <v>248</v>
      </c>
      <c r="E107" s="73">
        <v>2.1539785444612317E-3</v>
      </c>
      <c r="F107" s="94">
        <v>980075.38000000012</v>
      </c>
    </row>
    <row r="108" spans="1:7" ht="13.5" thickBot="1">
      <c r="A108" s="81" t="s">
        <v>87</v>
      </c>
      <c r="B108" s="50" t="s">
        <v>37</v>
      </c>
      <c r="C108" s="50"/>
      <c r="D108" s="50"/>
      <c r="E108" s="104">
        <v>1</v>
      </c>
      <c r="F108" s="22">
        <v>455007029.90759993</v>
      </c>
      <c r="G108" s="80">
        <v>0</v>
      </c>
    </row>
    <row r="109" spans="1:7">
      <c r="A109" s="81" t="s">
        <v>258</v>
      </c>
      <c r="E109" s="73"/>
    </row>
    <row r="110" spans="1:7">
      <c r="A110" s="78" t="s">
        <v>251</v>
      </c>
      <c r="B110" s="84" t="s">
        <v>99</v>
      </c>
      <c r="C110" s="84"/>
      <c r="D110" s="84"/>
      <c r="E110" s="73"/>
    </row>
    <row r="111" spans="1:7">
      <c r="A111" s="78" t="s">
        <v>259</v>
      </c>
      <c r="B111" s="85" t="s">
        <v>63</v>
      </c>
      <c r="E111" s="73">
        <v>2.5109152388964376E-3</v>
      </c>
      <c r="F111" s="94">
        <v>1142484.0852000001</v>
      </c>
    </row>
    <row r="112" spans="1:7">
      <c r="A112" s="78" t="s">
        <v>260</v>
      </c>
      <c r="B112" s="85" t="s">
        <v>64</v>
      </c>
      <c r="E112" s="73">
        <v>1.5194517085601891E-2</v>
      </c>
      <c r="F112" s="94">
        <v>6913612.0899999999</v>
      </c>
    </row>
    <row r="113" spans="1:8">
      <c r="A113" s="83" t="s">
        <v>243</v>
      </c>
      <c r="B113" s="86" t="s">
        <v>65</v>
      </c>
      <c r="E113" s="73">
        <v>4.0752953781099971E-2</v>
      </c>
      <c r="F113" s="94">
        <v>18542880.459899995</v>
      </c>
    </row>
    <row r="114" spans="1:8">
      <c r="A114" s="81" t="s">
        <v>248</v>
      </c>
      <c r="B114" s="85" t="s">
        <v>66</v>
      </c>
      <c r="E114" s="73">
        <v>3.0813075311928968E-2</v>
      </c>
      <c r="F114" s="94">
        <v>14020165.879999997</v>
      </c>
    </row>
    <row r="115" spans="1:8">
      <c r="A115" s="81" t="s">
        <v>252</v>
      </c>
      <c r="B115" s="85" t="s">
        <v>67</v>
      </c>
      <c r="E115" s="73">
        <v>2.8360436942305042E-2</v>
      </c>
      <c r="F115" s="94">
        <v>12904198.179999996</v>
      </c>
    </row>
    <row r="116" spans="1:8">
      <c r="A116" s="79"/>
      <c r="B116" s="85" t="s">
        <v>68</v>
      </c>
      <c r="E116" s="73">
        <v>3.2339503662148189E-2</v>
      </c>
      <c r="F116" s="94">
        <v>14714701.510000002</v>
      </c>
    </row>
    <row r="117" spans="1:8">
      <c r="A117" s="78" t="s">
        <v>63</v>
      </c>
      <c r="B117" s="85" t="s">
        <v>93</v>
      </c>
      <c r="E117" s="73">
        <v>6.0185161151380687E-2</v>
      </c>
      <c r="F117" s="94">
        <v>27384671.420000002</v>
      </c>
    </row>
    <row r="118" spans="1:8">
      <c r="A118" s="76" t="s">
        <v>64</v>
      </c>
      <c r="B118" s="85" t="s">
        <v>92</v>
      </c>
      <c r="E118" s="73">
        <v>0.16183253919165455</v>
      </c>
      <c r="F118" s="94">
        <v>73634943.000000015</v>
      </c>
    </row>
    <row r="119" spans="1:8">
      <c r="A119" s="76" t="s">
        <v>182</v>
      </c>
      <c r="B119" s="85" t="s">
        <v>96</v>
      </c>
      <c r="E119" s="73">
        <v>0.19886954711595445</v>
      </c>
      <c r="F119" s="94">
        <v>90487041.972299963</v>
      </c>
    </row>
    <row r="120" spans="1:8">
      <c r="A120" s="76" t="s">
        <v>183</v>
      </c>
      <c r="B120" s="85" t="s">
        <v>97</v>
      </c>
      <c r="E120" s="73">
        <v>0.16428750761319041</v>
      </c>
      <c r="F120" s="94">
        <v>74751970.890000001</v>
      </c>
    </row>
    <row r="121" spans="1:8" ht="13.5" thickBot="1">
      <c r="A121" s="76" t="s">
        <v>184</v>
      </c>
      <c r="B121" s="85" t="s">
        <v>98</v>
      </c>
      <c r="E121" s="73">
        <v>0.2648538429058393</v>
      </c>
      <c r="F121" s="94">
        <v>120510360.42020003</v>
      </c>
    </row>
    <row r="122" spans="1:8" ht="13.5" thickBot="1">
      <c r="A122" s="76" t="s">
        <v>185</v>
      </c>
      <c r="B122" s="50" t="s">
        <v>37</v>
      </c>
      <c r="C122" s="50"/>
      <c r="D122" s="50"/>
      <c r="E122" s="104">
        <v>1</v>
      </c>
      <c r="F122" s="106">
        <v>455007029.90760005</v>
      </c>
      <c r="G122" s="80">
        <v>0</v>
      </c>
    </row>
    <row r="123" spans="1:8">
      <c r="A123" s="76" t="s">
        <v>186</v>
      </c>
      <c r="E123" s="73"/>
    </row>
    <row r="124" spans="1:8">
      <c r="A124" s="51" t="s">
        <v>187</v>
      </c>
      <c r="B124" s="77" t="s">
        <v>52</v>
      </c>
      <c r="C124" s="50"/>
      <c r="D124" s="50"/>
      <c r="E124" s="73"/>
    </row>
    <row r="125" spans="1:8">
      <c r="A125" s="78" t="s">
        <v>188</v>
      </c>
      <c r="B125" s="86">
        <v>0</v>
      </c>
      <c r="E125" s="73">
        <v>0.86630954105840308</v>
      </c>
      <c r="F125" s="94">
        <v>394176931.25760013</v>
      </c>
    </row>
    <row r="126" spans="1:8">
      <c r="A126" s="78" t="s">
        <v>189</v>
      </c>
      <c r="B126" s="23" t="s">
        <v>54</v>
      </c>
      <c r="E126" s="73">
        <v>0</v>
      </c>
      <c r="F126" s="94" t="s">
        <v>264</v>
      </c>
    </row>
    <row r="127" spans="1:8">
      <c r="A127" s="78" t="s">
        <v>190</v>
      </c>
      <c r="B127" s="23" t="s">
        <v>55</v>
      </c>
      <c r="E127" s="73">
        <v>1.2614314555020305E-3</v>
      </c>
      <c r="F127" s="94">
        <v>573960.17999999993</v>
      </c>
    </row>
    <row r="128" spans="1:8">
      <c r="A128" s="78" t="s">
        <v>191</v>
      </c>
      <c r="B128" s="23" t="s">
        <v>56</v>
      </c>
      <c r="E128" s="73">
        <v>4.7722676734048642E-3</v>
      </c>
      <c r="F128" s="94">
        <v>2171415.3400000003</v>
      </c>
      <c r="H128" s="87"/>
    </row>
    <row r="129" spans="1:7">
      <c r="A129" s="78" t="s">
        <v>192</v>
      </c>
      <c r="B129" s="23" t="s">
        <v>57</v>
      </c>
      <c r="E129" s="73">
        <v>2.1872944802679321E-2</v>
      </c>
      <c r="F129" s="94">
        <v>9952343.6499999966</v>
      </c>
    </row>
    <row r="130" spans="1:7">
      <c r="A130" s="79" t="s">
        <v>92</v>
      </c>
      <c r="B130" s="23" t="s">
        <v>58</v>
      </c>
      <c r="E130" s="73">
        <v>1.9820390559309384E-2</v>
      </c>
      <c r="F130" s="94">
        <v>9018417.0399999991</v>
      </c>
    </row>
    <row r="131" spans="1:7">
      <c r="A131" s="76" t="s">
        <v>53</v>
      </c>
      <c r="B131" s="23" t="s">
        <v>59</v>
      </c>
      <c r="E131" s="73">
        <v>4.8920402404596351E-2</v>
      </c>
      <c r="F131" s="94">
        <v>22259127.000000004</v>
      </c>
    </row>
    <row r="132" spans="1:7">
      <c r="A132" s="76" t="s">
        <v>54</v>
      </c>
      <c r="B132" s="23" t="s">
        <v>60</v>
      </c>
      <c r="E132" s="73">
        <v>1.5013720955887797E-2</v>
      </c>
      <c r="F132" s="94">
        <v>6831348.580000001</v>
      </c>
    </row>
    <row r="133" spans="1:7">
      <c r="A133" s="76">
        <v>0</v>
      </c>
      <c r="B133" s="23" t="s">
        <v>61</v>
      </c>
      <c r="E133" s="73">
        <v>1.9476908173923523E-2</v>
      </c>
      <c r="F133" s="94">
        <v>8862130.1400000006</v>
      </c>
    </row>
    <row r="134" spans="1:7" ht="13.5" thickBot="1">
      <c r="A134" s="76" t="s">
        <v>54</v>
      </c>
      <c r="B134" s="23" t="s">
        <v>62</v>
      </c>
      <c r="E134" s="73">
        <v>2.5523929162937125E-3</v>
      </c>
      <c r="F134" s="94">
        <v>1161356.72</v>
      </c>
    </row>
    <row r="135" spans="1:7" ht="13.5" thickBot="1">
      <c r="A135" s="76" t="s">
        <v>193</v>
      </c>
      <c r="E135" s="104">
        <v>1.0000000000000002</v>
      </c>
      <c r="F135" s="106">
        <v>455007029.9076001</v>
      </c>
      <c r="G135" s="80">
        <v>0</v>
      </c>
    </row>
    <row r="136" spans="1:7">
      <c r="A136" s="76" t="s">
        <v>56</v>
      </c>
      <c r="E136" s="73"/>
    </row>
    <row r="137" spans="1:7">
      <c r="A137" s="76" t="s">
        <v>57</v>
      </c>
      <c r="B137" s="77" t="s">
        <v>69</v>
      </c>
      <c r="C137" s="50"/>
      <c r="D137" s="50"/>
      <c r="E137" s="73"/>
    </row>
    <row r="138" spans="1:7">
      <c r="A138" s="76" t="s">
        <v>58</v>
      </c>
      <c r="B138" s="23" t="s">
        <v>254</v>
      </c>
      <c r="E138" s="9">
        <v>7.1953339065219451E-3</v>
      </c>
      <c r="F138" s="94">
        <v>3273927.5099999993</v>
      </c>
    </row>
    <row r="139" spans="1:7">
      <c r="A139" s="76" t="s">
        <v>59</v>
      </c>
      <c r="B139" s="23" t="s">
        <v>263</v>
      </c>
      <c r="E139" s="9">
        <v>3.1309967678725834E-2</v>
      </c>
      <c r="F139" s="94">
        <v>14246255.399999997</v>
      </c>
    </row>
    <row r="140" spans="1:7">
      <c r="A140" s="76" t="s">
        <v>60</v>
      </c>
      <c r="B140" s="23" t="s">
        <v>275</v>
      </c>
      <c r="E140" s="9">
        <v>6.265843113630494E-2</v>
      </c>
      <c r="F140" s="94">
        <v>28510026.650000002</v>
      </c>
    </row>
    <row r="141" spans="1:7">
      <c r="A141" s="51" t="s">
        <v>61</v>
      </c>
      <c r="B141" s="23" t="s">
        <v>276</v>
      </c>
      <c r="E141" s="9">
        <v>8.322749647997793E-2</v>
      </c>
      <c r="F141" s="94">
        <v>37869095.979999997</v>
      </c>
    </row>
    <row r="142" spans="1:7">
      <c r="A142" s="51" t="s">
        <v>194</v>
      </c>
      <c r="B142" s="23" t="s">
        <v>277</v>
      </c>
      <c r="E142" s="9">
        <v>0.18322651275768226</v>
      </c>
      <c r="F142" s="94">
        <v>83369351.370199993</v>
      </c>
    </row>
    <row r="143" spans="1:7">
      <c r="A143" s="51"/>
      <c r="B143" s="23" t="s">
        <v>278</v>
      </c>
      <c r="E143" s="9">
        <v>3.1154813372616906E-3</v>
      </c>
      <c r="F143" s="94">
        <v>1417565.91</v>
      </c>
    </row>
    <row r="144" spans="1:7">
      <c r="A144" s="51" t="s">
        <v>195</v>
      </c>
      <c r="B144" s="23" t="s">
        <v>255</v>
      </c>
      <c r="E144" s="9">
        <v>7.617497164173169E-3</v>
      </c>
      <c r="F144" s="94">
        <v>3466014.76</v>
      </c>
    </row>
    <row r="145" spans="1:6">
      <c r="A145" s="51" t="s">
        <v>196</v>
      </c>
      <c r="B145" s="23" t="s">
        <v>279</v>
      </c>
      <c r="E145" s="9">
        <v>2.2295710776293113E-2</v>
      </c>
      <c r="F145" s="94">
        <v>10144705.140000001</v>
      </c>
    </row>
    <row r="146" spans="1:6">
      <c r="A146" s="79" t="str">
        <f t="shared" ref="A146:A166" si="0">RIGHT(B146,2)&amp;LEFT(B146,4)</f>
        <v>28Q220</v>
      </c>
      <c r="B146" s="23" t="s">
        <v>280</v>
      </c>
      <c r="E146" s="9">
        <v>2.0829869402072057E-2</v>
      </c>
      <c r="F146" s="94">
        <v>9477737.0100000035</v>
      </c>
    </row>
    <row r="147" spans="1:6">
      <c r="A147" s="79" t="str">
        <f t="shared" si="0"/>
        <v>29Q220</v>
      </c>
      <c r="B147" s="23" t="s">
        <v>281</v>
      </c>
      <c r="E147" s="9">
        <v>0.12060408973558902</v>
      </c>
      <c r="F147" s="94">
        <v>54875708.665300034</v>
      </c>
    </row>
    <row r="148" spans="1:6">
      <c r="A148" s="79" t="str">
        <f t="shared" si="0"/>
        <v>30Q220</v>
      </c>
      <c r="B148" s="23" t="s">
        <v>282</v>
      </c>
      <c r="E148" s="9">
        <v>0.15521210862245705</v>
      </c>
      <c r="F148" s="94">
        <v>70622600.549999982</v>
      </c>
    </row>
    <row r="149" spans="1:6">
      <c r="A149" s="79" t="str">
        <f t="shared" si="0"/>
        <v>31Q220</v>
      </c>
      <c r="B149" s="23" t="s">
        <v>283</v>
      </c>
      <c r="E149" s="9">
        <v>5.9271601156308936E-3</v>
      </c>
      <c r="F149" s="94">
        <v>2696899.52</v>
      </c>
    </row>
    <row r="150" spans="1:6">
      <c r="A150" s="79" t="str">
        <f t="shared" si="0"/>
        <v>25Q320</v>
      </c>
      <c r="B150" s="23" t="s">
        <v>284</v>
      </c>
      <c r="E150" s="9">
        <v>0</v>
      </c>
      <c r="F150" s="94">
        <v>0</v>
      </c>
    </row>
    <row r="151" spans="1:6">
      <c r="A151" s="79" t="str">
        <f t="shared" si="0"/>
        <v>26Q320</v>
      </c>
      <c r="B151" s="23" t="s">
        <v>261</v>
      </c>
      <c r="E151" s="9">
        <v>1.4597643032787475E-3</v>
      </c>
      <c r="F151" s="94">
        <v>664203.02</v>
      </c>
    </row>
    <row r="152" spans="1:6">
      <c r="A152" s="79" t="str">
        <f t="shared" si="0"/>
        <v>27Q320</v>
      </c>
      <c r="B152" s="23" t="s">
        <v>285</v>
      </c>
      <c r="E152" s="9">
        <v>7.8664712515032157E-3</v>
      </c>
      <c r="F152" s="94">
        <v>3579299.7199999997</v>
      </c>
    </row>
    <row r="153" spans="1:6">
      <c r="A153" s="79" t="str">
        <f t="shared" si="0"/>
        <v>28Q320</v>
      </c>
      <c r="B153" s="23" t="s">
        <v>286</v>
      </c>
      <c r="E153" s="9">
        <v>1.7665737124176552E-2</v>
      </c>
      <c r="F153" s="94">
        <v>8038034.5800000001</v>
      </c>
    </row>
    <row r="154" spans="1:6">
      <c r="A154" s="79" t="str">
        <f t="shared" si="0"/>
        <v>29Q320</v>
      </c>
      <c r="B154" s="23" t="s">
        <v>287</v>
      </c>
      <c r="E154" s="9">
        <v>7.7706690547352866E-2</v>
      </c>
      <c r="F154" s="94">
        <v>35357090.469900005</v>
      </c>
    </row>
    <row r="155" spans="1:6">
      <c r="A155" s="79" t="str">
        <f t="shared" si="0"/>
        <v>30Q320</v>
      </c>
      <c r="B155" s="23" t="s">
        <v>288</v>
      </c>
      <c r="E155" s="9">
        <v>3.7745833912692983E-2</v>
      </c>
      <c r="F155" s="94">
        <v>17174619.780000001</v>
      </c>
    </row>
    <row r="156" spans="1:6">
      <c r="A156" s="79" t="str">
        <f t="shared" si="0"/>
        <v>25Q420</v>
      </c>
      <c r="B156" s="23" t="s">
        <v>253</v>
      </c>
      <c r="E156" s="9">
        <v>0</v>
      </c>
      <c r="F156" s="94">
        <v>0</v>
      </c>
    </row>
    <row r="157" spans="1:6">
      <c r="A157" s="79" t="str">
        <f t="shared" si="0"/>
        <v>26Q420</v>
      </c>
      <c r="B157" s="23" t="s">
        <v>262</v>
      </c>
      <c r="E157" s="9">
        <v>5.6231614059228489E-3</v>
      </c>
      <c r="F157" s="94">
        <v>2558577.9700000002</v>
      </c>
    </row>
    <row r="158" spans="1:6">
      <c r="A158" s="79" t="str">
        <f t="shared" si="0"/>
        <v>27Q420</v>
      </c>
      <c r="B158" s="23" t="s">
        <v>289</v>
      </c>
      <c r="E158" s="9">
        <v>8.6771070345918935E-3</v>
      </c>
      <c r="F158" s="94">
        <v>3948144.7000000007</v>
      </c>
    </row>
    <row r="159" spans="1:6">
      <c r="A159" s="79" t="str">
        <f t="shared" si="0"/>
        <v>28Q420</v>
      </c>
      <c r="B159" s="23" t="s">
        <v>290</v>
      </c>
      <c r="E159" s="9">
        <v>2.6787220633657328E-2</v>
      </c>
      <c r="F159" s="94">
        <v>12188373.700000001</v>
      </c>
    </row>
    <row r="160" spans="1:6" ht="13.5" thickBot="1">
      <c r="A160" s="79" t="str">
        <f t="shared" si="0"/>
        <v>29Q420</v>
      </c>
      <c r="B160" s="23" t="s">
        <v>291</v>
      </c>
      <c r="E160" s="9">
        <v>0.11324835467413359</v>
      </c>
      <c r="F160" s="94">
        <v>51528797.5022</v>
      </c>
    </row>
    <row r="161" spans="1:7" ht="13.5" thickBot="1">
      <c r="A161" s="79" t="str">
        <f t="shared" si="0"/>
        <v/>
      </c>
      <c r="E161" s="105">
        <v>1</v>
      </c>
      <c r="F161" s="22">
        <v>455007029.90760005</v>
      </c>
      <c r="G161" s="80">
        <v>0</v>
      </c>
    </row>
    <row r="162" spans="1:7">
      <c r="A162" s="79" t="str">
        <f t="shared" si="0"/>
        <v/>
      </c>
      <c r="E162" s="73"/>
    </row>
    <row r="163" spans="1:7">
      <c r="A163" s="79" t="str">
        <f t="shared" si="0"/>
        <v>onSeas</v>
      </c>
      <c r="B163" s="77" t="s">
        <v>70</v>
      </c>
      <c r="C163" s="50"/>
      <c r="D163" s="50"/>
      <c r="E163" s="73"/>
    </row>
    <row r="164" spans="1:7">
      <c r="A164" s="79" t="str">
        <f t="shared" si="0"/>
        <v>hs0 to</v>
      </c>
      <c r="B164" s="23" t="s">
        <v>71</v>
      </c>
      <c r="E164" s="107">
        <v>0</v>
      </c>
      <c r="F164" s="94">
        <v>0</v>
      </c>
    </row>
    <row r="165" spans="1:7">
      <c r="A165" s="79" t="str">
        <f t="shared" si="0"/>
        <v>hs07 t</v>
      </c>
      <c r="B165" s="23" t="s">
        <v>72</v>
      </c>
      <c r="E165" s="107">
        <v>0.40484349421504029</v>
      </c>
      <c r="F165" s="94">
        <v>184206635.88020024</v>
      </c>
    </row>
    <row r="166" spans="1:7">
      <c r="A166" s="79" t="str">
        <f t="shared" si="0"/>
        <v>hs13 t</v>
      </c>
      <c r="B166" s="23" t="s">
        <v>73</v>
      </c>
      <c r="E166" s="107">
        <v>0.27046621773600071</v>
      </c>
      <c r="F166" s="94">
        <v>123064030.42240001</v>
      </c>
    </row>
    <row r="167" spans="1:7">
      <c r="A167" s="79" t="s">
        <v>253</v>
      </c>
      <c r="B167" s="23" t="s">
        <v>74</v>
      </c>
      <c r="E167" s="107">
        <v>0.1443812419523294</v>
      </c>
      <c r="F167" s="94">
        <v>65694480.07510002</v>
      </c>
    </row>
    <row r="168" spans="1:7">
      <c r="A168" s="79" t="s">
        <v>254</v>
      </c>
      <c r="B168" s="23" t="s">
        <v>75</v>
      </c>
      <c r="E168" s="107">
        <v>5.4148591605064501E-2</v>
      </c>
      <c r="F168" s="94">
        <v>24637989.839900017</v>
      </c>
    </row>
    <row r="169" spans="1:7">
      <c r="A169" s="79" t="s">
        <v>255</v>
      </c>
      <c r="B169" s="23" t="s">
        <v>76</v>
      </c>
      <c r="E169" s="107">
        <v>3.4219969069844737E-2</v>
      </c>
      <c r="F169" s="94">
        <v>15570326.490000002</v>
      </c>
    </row>
    <row r="170" spans="1:7">
      <c r="A170" s="79" t="s">
        <v>261</v>
      </c>
      <c r="B170" s="23" t="s">
        <v>77</v>
      </c>
      <c r="E170" s="107">
        <v>2.0209091257045661E-2</v>
      </c>
      <c r="F170" s="94">
        <v>9195278.589999998</v>
      </c>
    </row>
    <row r="171" spans="1:7">
      <c r="A171" s="79" t="s">
        <v>262</v>
      </c>
      <c r="B171" s="23" t="s">
        <v>78</v>
      </c>
      <c r="E171" s="107">
        <v>5.2561026375475176E-2</v>
      </c>
      <c r="F171" s="94">
        <v>23915636.5</v>
      </c>
    </row>
    <row r="172" spans="1:7">
      <c r="A172" s="79" t="s">
        <v>263</v>
      </c>
      <c r="B172" s="23" t="s">
        <v>79</v>
      </c>
      <c r="E172" s="107">
        <v>1.1896953550584208E-2</v>
      </c>
      <c r="F172" s="94">
        <v>5413197.5</v>
      </c>
    </row>
    <row r="173" spans="1:7">
      <c r="A173" s="51"/>
      <c r="B173" s="23" t="s">
        <v>80</v>
      </c>
      <c r="E173" s="107">
        <v>6.2105258254446108E-3</v>
      </c>
      <c r="F173" s="94">
        <v>2825832.91</v>
      </c>
    </row>
    <row r="174" spans="1:7" ht="13.5" thickBot="1">
      <c r="A174" s="51"/>
      <c r="B174" s="23" t="s">
        <v>94</v>
      </c>
      <c r="E174" s="107">
        <v>1.0628884131706942E-3</v>
      </c>
      <c r="F174" s="94">
        <v>483621.6999999999</v>
      </c>
    </row>
    <row r="175" spans="1:7" ht="13.5" thickBot="1">
      <c r="A175" s="51" t="s">
        <v>71</v>
      </c>
      <c r="B175" s="50" t="s">
        <v>37</v>
      </c>
      <c r="C175" s="50"/>
      <c r="D175" s="50"/>
      <c r="E175" s="108">
        <v>0.99999999999999978</v>
      </c>
      <c r="F175" s="106">
        <v>455007029.90760028</v>
      </c>
      <c r="G175" s="80">
        <v>0</v>
      </c>
    </row>
    <row r="176" spans="1:7">
      <c r="A176" s="51" t="s">
        <v>72</v>
      </c>
    </row>
    <row r="177" spans="1:7">
      <c r="A177" s="51" t="s">
        <v>71</v>
      </c>
      <c r="B177" s="77" t="s">
        <v>100</v>
      </c>
    </row>
    <row r="178" spans="1:7">
      <c r="A178" s="51" t="s">
        <v>72</v>
      </c>
      <c r="B178" s="23" t="s">
        <v>140</v>
      </c>
      <c r="E178" s="9">
        <v>3.3963735534236157E-2</v>
      </c>
      <c r="F178" s="94">
        <v>15453738.430000003</v>
      </c>
    </row>
    <row r="179" spans="1:7">
      <c r="A179" s="51" t="s">
        <v>73</v>
      </c>
      <c r="B179" s="23" t="s">
        <v>141</v>
      </c>
      <c r="E179" s="9">
        <v>8.3492801677624101E-2</v>
      </c>
      <c r="F179" s="94">
        <v>37989811.710000016</v>
      </c>
    </row>
    <row r="180" spans="1:7">
      <c r="A180" s="51" t="s">
        <v>74</v>
      </c>
      <c r="B180" s="23" t="s">
        <v>142</v>
      </c>
      <c r="E180" s="9">
        <v>0.13981270285630251</v>
      </c>
      <c r="F180" s="94">
        <v>63615762.670000009</v>
      </c>
    </row>
    <row r="181" spans="1:7">
      <c r="A181" s="51" t="s">
        <v>75</v>
      </c>
      <c r="B181" s="23" t="s">
        <v>143</v>
      </c>
      <c r="E181" s="9">
        <v>0.45716601976422655</v>
      </c>
      <c r="F181" s="94">
        <v>208013752.82759982</v>
      </c>
    </row>
    <row r="182" spans="1:7">
      <c r="A182" s="51" t="s">
        <v>76</v>
      </c>
      <c r="B182" s="23" t="s">
        <v>144</v>
      </c>
      <c r="E182" s="9">
        <v>0.27908414165773976</v>
      </c>
      <c r="F182" s="94">
        <v>126985246.39000003</v>
      </c>
    </row>
    <row r="183" spans="1:7" ht="13.5" thickBot="1">
      <c r="A183" s="51" t="s">
        <v>77</v>
      </c>
      <c r="B183" s="23" t="s">
        <v>101</v>
      </c>
      <c r="E183" s="9">
        <v>6.4805985098709534E-3</v>
      </c>
      <c r="F183" s="94">
        <v>2948717.88</v>
      </c>
    </row>
    <row r="184" spans="1:7" ht="13.5" thickBot="1">
      <c r="A184" s="51" t="s">
        <v>78</v>
      </c>
      <c r="E184" s="105">
        <v>1</v>
      </c>
      <c r="F184" s="22">
        <v>455007029.90759987</v>
      </c>
      <c r="G184" s="80">
        <v>0</v>
      </c>
    </row>
    <row r="185" spans="1:7">
      <c r="A185" s="51" t="s">
        <v>79</v>
      </c>
      <c r="E185" s="9"/>
    </row>
    <row r="186" spans="1:7">
      <c r="A186" s="51" t="s">
        <v>80</v>
      </c>
      <c r="B186" s="77" t="s">
        <v>102</v>
      </c>
      <c r="E186" s="9"/>
    </row>
    <row r="187" spans="1:7">
      <c r="A187" s="51" t="s">
        <v>197</v>
      </c>
      <c r="B187" s="23" t="s">
        <v>137</v>
      </c>
      <c r="E187" s="10">
        <v>4.1537298893685326E-4</v>
      </c>
      <c r="F187" s="94">
        <v>188997.63</v>
      </c>
    </row>
    <row r="188" spans="1:7">
      <c r="A188" s="51" t="s">
        <v>94</v>
      </c>
      <c r="B188" s="23" t="s">
        <v>103</v>
      </c>
      <c r="E188" s="10">
        <v>5.4772845608695338E-3</v>
      </c>
      <c r="F188" s="94">
        <v>2492202.98</v>
      </c>
    </row>
    <row r="189" spans="1:7">
      <c r="A189" s="51"/>
      <c r="B189" s="23" t="s">
        <v>104</v>
      </c>
      <c r="E189" s="10">
        <v>3.4798772632843505E-2</v>
      </c>
      <c r="F189" s="94">
        <v>15833686.1801</v>
      </c>
    </row>
    <row r="190" spans="1:7">
      <c r="A190" s="51"/>
      <c r="B190" s="23" t="s">
        <v>138</v>
      </c>
      <c r="E190" s="10">
        <v>0.10576119683199697</v>
      </c>
      <c r="F190" s="94">
        <v>48122088.050000019</v>
      </c>
    </row>
    <row r="191" spans="1:7">
      <c r="A191" s="88" t="s">
        <v>198</v>
      </c>
      <c r="B191" s="23" t="s">
        <v>105</v>
      </c>
      <c r="E191" s="10">
        <v>0.14702415435995575</v>
      </c>
      <c r="F191" s="94">
        <v>66897023.79999999</v>
      </c>
    </row>
    <row r="192" spans="1:7">
      <c r="A192" s="88" t="s">
        <v>199</v>
      </c>
      <c r="B192" s="23" t="s">
        <v>106</v>
      </c>
      <c r="E192" s="10">
        <v>0.19378100867519629</v>
      </c>
      <c r="F192" s="94">
        <v>88171721.209799945</v>
      </c>
    </row>
    <row r="193" spans="1:7">
      <c r="A193" s="88" t="s">
        <v>200</v>
      </c>
      <c r="B193" s="23" t="s">
        <v>107</v>
      </c>
      <c r="E193" s="10">
        <v>0.1859964988615363</v>
      </c>
      <c r="F193" s="94">
        <v>84629714.52019994</v>
      </c>
    </row>
    <row r="194" spans="1:7">
      <c r="A194" s="88" t="s">
        <v>201</v>
      </c>
      <c r="B194" s="23" t="s">
        <v>108</v>
      </c>
      <c r="E194" s="10">
        <v>0.1700938833037737</v>
      </c>
      <c r="F194" s="94">
        <v>77393912.647499993</v>
      </c>
    </row>
    <row r="195" spans="1:7">
      <c r="A195" s="88" t="s">
        <v>202</v>
      </c>
      <c r="B195" s="23" t="s">
        <v>109</v>
      </c>
      <c r="E195" s="10">
        <v>0.1566518277848907</v>
      </c>
      <c r="F195" s="94">
        <v>71277682.889999971</v>
      </c>
    </row>
    <row r="196" spans="1:7" ht="13.5" thickBot="1">
      <c r="A196" s="79" t="s">
        <v>101</v>
      </c>
      <c r="B196" s="23" t="s">
        <v>110</v>
      </c>
      <c r="E196" s="10">
        <v>0</v>
      </c>
      <c r="F196" s="94">
        <v>0</v>
      </c>
      <c r="G196" s="90"/>
    </row>
    <row r="197" spans="1:7" ht="13.5" thickBot="1">
      <c r="A197" s="79"/>
      <c r="E197" s="108">
        <v>0.99999999999999978</v>
      </c>
      <c r="F197" s="22">
        <v>455007029.90759987</v>
      </c>
      <c r="G197" s="80">
        <v>0</v>
      </c>
    </row>
    <row r="198" spans="1:7">
      <c r="A198" s="89"/>
      <c r="E198" s="9"/>
    </row>
    <row r="199" spans="1:7">
      <c r="A199" s="89"/>
      <c r="B199" s="77" t="s">
        <v>111</v>
      </c>
      <c r="E199" s="9"/>
    </row>
    <row r="200" spans="1:7">
      <c r="A200" s="71" t="s">
        <v>203</v>
      </c>
      <c r="B200" s="23" t="s">
        <v>112</v>
      </c>
      <c r="E200" s="9">
        <v>0.88632215097225231</v>
      </c>
      <c r="F200" s="21">
        <v>403282809.45520002</v>
      </c>
    </row>
    <row r="201" spans="1:7">
      <c r="A201" s="71" t="s">
        <v>204</v>
      </c>
      <c r="B201" s="23" t="s">
        <v>113</v>
      </c>
      <c r="E201" s="9">
        <v>0.11367784902774766</v>
      </c>
      <c r="F201" s="21">
        <v>51724220.452400021</v>
      </c>
    </row>
    <row r="202" spans="1:7" ht="13.5" thickBot="1">
      <c r="A202" s="71" t="s">
        <v>205</v>
      </c>
      <c r="E202" s="9"/>
    </row>
    <row r="203" spans="1:7" ht="13.5" thickBot="1">
      <c r="A203" s="71" t="s">
        <v>206</v>
      </c>
      <c r="E203" s="105">
        <v>1</v>
      </c>
      <c r="F203" s="22">
        <v>455007029.90760005</v>
      </c>
      <c r="G203" s="80">
        <v>0</v>
      </c>
    </row>
    <row r="204" spans="1:7">
      <c r="A204" s="71" t="s">
        <v>207</v>
      </c>
      <c r="E204" s="9"/>
    </row>
    <row r="205" spans="1:7">
      <c r="A205" s="71" t="s">
        <v>208</v>
      </c>
      <c r="B205" s="77" t="s">
        <v>114</v>
      </c>
      <c r="E205" s="9"/>
    </row>
    <row r="206" spans="1:7">
      <c r="A206" s="71" t="s">
        <v>209</v>
      </c>
      <c r="B206" s="23" t="s">
        <v>115</v>
      </c>
      <c r="E206" s="9">
        <v>4.4794173189234001E-3</v>
      </c>
      <c r="F206" s="94">
        <v>2038166.3699999999</v>
      </c>
    </row>
    <row r="207" spans="1:7" ht="13.5" thickBot="1">
      <c r="A207" s="71" t="s">
        <v>210</v>
      </c>
      <c r="B207" s="23" t="s">
        <v>116</v>
      </c>
      <c r="E207" s="9">
        <v>0.99552058268107657</v>
      </c>
      <c r="F207" s="94">
        <v>452968863.53759974</v>
      </c>
    </row>
    <row r="208" spans="1:7" ht="13.5" thickBot="1">
      <c r="A208" s="71" t="s">
        <v>211</v>
      </c>
      <c r="E208" s="105">
        <v>1</v>
      </c>
      <c r="F208" s="22">
        <v>455007029.90759975</v>
      </c>
      <c r="G208" s="80">
        <v>0</v>
      </c>
    </row>
    <row r="209" spans="1:7">
      <c r="A209" s="71" t="s">
        <v>110</v>
      </c>
      <c r="E209" s="9"/>
    </row>
    <row r="210" spans="1:7">
      <c r="A210" s="89"/>
      <c r="B210" s="77" t="s">
        <v>118</v>
      </c>
      <c r="E210" s="9"/>
    </row>
    <row r="211" spans="1:7">
      <c r="A211" s="89"/>
      <c r="B211" s="23" t="s">
        <v>119</v>
      </c>
      <c r="E211" s="9">
        <v>1</v>
      </c>
      <c r="F211" s="94">
        <v>455007029.9076001</v>
      </c>
    </row>
    <row r="212" spans="1:7" ht="13.5" thickBot="1">
      <c r="A212" s="89"/>
      <c r="B212" s="23" t="s">
        <v>120</v>
      </c>
      <c r="E212" s="9">
        <v>0</v>
      </c>
      <c r="F212" s="94">
        <v>0</v>
      </c>
    </row>
    <row r="213" spans="1:7" ht="13.5" thickBot="1">
      <c r="A213" s="79" t="s">
        <v>112</v>
      </c>
      <c r="E213" s="105">
        <v>1</v>
      </c>
      <c r="F213" s="22">
        <v>455007029.9076001</v>
      </c>
      <c r="G213" s="80">
        <v>0</v>
      </c>
    </row>
    <row r="214" spans="1:7">
      <c r="A214" s="79" t="s">
        <v>212</v>
      </c>
      <c r="E214" s="9"/>
    </row>
    <row r="215" spans="1:7">
      <c r="A215" s="79" t="s">
        <v>113</v>
      </c>
      <c r="B215" s="77" t="s">
        <v>121</v>
      </c>
      <c r="E215" s="9"/>
    </row>
    <row r="216" spans="1:7">
      <c r="A216" s="51"/>
      <c r="B216" s="23" t="s">
        <v>122</v>
      </c>
      <c r="E216" s="9">
        <v>1.1137109510218048E-2</v>
      </c>
      <c r="F216" s="94">
        <v>5067463.1199999982</v>
      </c>
    </row>
    <row r="217" spans="1:7">
      <c r="A217" s="51"/>
      <c r="B217" s="23" t="s">
        <v>123</v>
      </c>
      <c r="E217" s="9">
        <v>0.83886277762567973</v>
      </c>
      <c r="F217" s="94">
        <v>381688460.94749993</v>
      </c>
    </row>
    <row r="218" spans="1:7">
      <c r="A218" s="51"/>
      <c r="B218" s="23" t="s">
        <v>124</v>
      </c>
      <c r="E218" s="9">
        <v>8.1695164484488575E-2</v>
      </c>
      <c r="F218" s="94">
        <v>37171874.149899982</v>
      </c>
    </row>
    <row r="219" spans="1:7">
      <c r="A219" s="79" t="s">
        <v>115</v>
      </c>
      <c r="B219" s="23" t="s">
        <v>125</v>
      </c>
      <c r="E219" s="9">
        <v>1.4336026525842139E-2</v>
      </c>
      <c r="F219" s="94">
        <v>6522992.8501999993</v>
      </c>
    </row>
    <row r="220" spans="1:7">
      <c r="A220" s="79" t="s">
        <v>116</v>
      </c>
      <c r="B220" s="23" t="s">
        <v>266</v>
      </c>
      <c r="E220" s="9">
        <v>3.105025542763383E-2</v>
      </c>
      <c r="F220" s="94">
        <v>14128084.500000002</v>
      </c>
    </row>
    <row r="221" spans="1:7" ht="13.5" thickBot="1">
      <c r="A221" s="79" t="s">
        <v>117</v>
      </c>
      <c r="B221" s="23" t="s">
        <v>127</v>
      </c>
      <c r="E221" s="9">
        <v>2.2918666426137827E-2</v>
      </c>
      <c r="F221" s="94">
        <v>10428154.34</v>
      </c>
    </row>
    <row r="222" spans="1:7" ht="13.5" thickBot="1">
      <c r="A222" s="51"/>
      <c r="E222" s="105">
        <v>1.0000000000000002</v>
      </c>
      <c r="F222" s="22">
        <v>455007029.90759987</v>
      </c>
      <c r="G222" s="80">
        <v>0</v>
      </c>
    </row>
    <row r="223" spans="1:7">
      <c r="A223" s="51"/>
      <c r="E223" s="9"/>
    </row>
    <row r="224" spans="1:7">
      <c r="A224" s="51"/>
      <c r="B224" s="77" t="s">
        <v>128</v>
      </c>
      <c r="E224" s="9"/>
    </row>
    <row r="225" spans="1:7">
      <c r="A225" s="51" t="s">
        <v>119</v>
      </c>
      <c r="E225" s="9">
        <v>5.5810050132976706E-2</v>
      </c>
      <c r="F225" s="94">
        <v>25393965.149999987</v>
      </c>
    </row>
    <row r="226" spans="1:7">
      <c r="A226" s="51" t="s">
        <v>213</v>
      </c>
      <c r="E226" s="9">
        <v>7.7235740526990559E-2</v>
      </c>
      <c r="F226" s="94">
        <v>35142804.899900027</v>
      </c>
    </row>
    <row r="227" spans="1:7">
      <c r="A227" s="51"/>
      <c r="E227" s="9">
        <v>0.19947178486084288</v>
      </c>
      <c r="F227" s="94">
        <v>90761064.379899889</v>
      </c>
    </row>
    <row r="228" spans="1:7">
      <c r="A228" s="51"/>
      <c r="E228" s="9">
        <v>0.21425889671418402</v>
      </c>
      <c r="F228" s="94">
        <v>97489304.225200102</v>
      </c>
    </row>
    <row r="229" spans="1:7">
      <c r="A229" s="51"/>
      <c r="B229" s="23" t="s">
        <v>129</v>
      </c>
      <c r="E229" s="9">
        <v>0.54677647223499415</v>
      </c>
      <c r="F229" s="94">
        <v>248787138.65500003</v>
      </c>
    </row>
    <row r="230" spans="1:7">
      <c r="A230" s="79" t="s">
        <v>122</v>
      </c>
      <c r="B230" s="23" t="s">
        <v>130</v>
      </c>
      <c r="E230" s="9">
        <v>0.2052845604191397</v>
      </c>
      <c r="F230" s="94">
        <v>93405918.122200012</v>
      </c>
    </row>
    <row r="231" spans="1:7">
      <c r="A231" s="79" t="s">
        <v>123</v>
      </c>
      <c r="B231" s="23" t="s">
        <v>131</v>
      </c>
      <c r="E231" s="9">
        <v>0.14487871135394717</v>
      </c>
      <c r="F231" s="94">
        <v>65920832.149999984</v>
      </c>
    </row>
    <row r="232" spans="1:7">
      <c r="A232" s="79" t="s">
        <v>124</v>
      </c>
      <c r="B232" s="23" t="s">
        <v>132</v>
      </c>
      <c r="E232" s="9">
        <v>3.6892466768060406E-2</v>
      </c>
      <c r="F232" s="94">
        <v>16786331.730099998</v>
      </c>
    </row>
    <row r="233" spans="1:7">
      <c r="A233" s="79" t="s">
        <v>125</v>
      </c>
      <c r="B233" s="23" t="s">
        <v>133</v>
      </c>
      <c r="E233" s="9">
        <v>4.8873893277683961E-2</v>
      </c>
      <c r="F233" s="94">
        <v>22237965.020299997</v>
      </c>
    </row>
    <row r="234" spans="1:7">
      <c r="A234" s="79" t="s">
        <v>126</v>
      </c>
      <c r="B234" s="23" t="s">
        <v>134</v>
      </c>
      <c r="E234" s="9">
        <v>1.7293895946174621E-2</v>
      </c>
      <c r="F234" s="94">
        <v>7868844.2299999986</v>
      </c>
    </row>
    <row r="235" spans="1:7" ht="13.5" thickBot="1">
      <c r="A235" s="79" t="s">
        <v>127</v>
      </c>
      <c r="B235" s="23" t="s">
        <v>135</v>
      </c>
      <c r="E235" s="9">
        <v>0</v>
      </c>
      <c r="F235" s="94">
        <v>0</v>
      </c>
    </row>
    <row r="236" spans="1:7" ht="13.5" thickBot="1">
      <c r="A236" s="51" t="s">
        <v>214</v>
      </c>
      <c r="E236" s="105">
        <v>1</v>
      </c>
      <c r="F236" s="22">
        <v>455007029.90759999</v>
      </c>
      <c r="G236" s="80">
        <v>0</v>
      </c>
    </row>
    <row r="237" spans="1:7" ht="13.5" thickBot="1">
      <c r="A237" s="51" t="s">
        <v>215</v>
      </c>
      <c r="E237" s="9"/>
    </row>
    <row r="238" spans="1:7" ht="13.5" thickBot="1">
      <c r="A238" s="79" t="s">
        <v>216</v>
      </c>
      <c r="B238" s="77" t="s">
        <v>136</v>
      </c>
      <c r="E238" s="105">
        <v>2.2004650108446086E-2</v>
      </c>
      <c r="F238" s="22">
        <v>10012270.49</v>
      </c>
    </row>
    <row r="239" spans="1:7" hidden="1" outlineLevel="1">
      <c r="A239" s="51" t="s">
        <v>217</v>
      </c>
    </row>
    <row r="240" spans="1:7" hidden="1" outlineLevel="1">
      <c r="A240" s="51" t="s">
        <v>218</v>
      </c>
    </row>
    <row r="241" spans="1:1" hidden="1" outlineLevel="1">
      <c r="A241" s="79" t="s">
        <v>219</v>
      </c>
    </row>
    <row r="242" spans="1:1" hidden="1" outlineLevel="1">
      <c r="A242" s="79" t="s">
        <v>220</v>
      </c>
    </row>
    <row r="243" spans="1:1" collapsed="1">
      <c r="A243" s="79"/>
    </row>
    <row r="244" spans="1:1">
      <c r="A244" s="71" t="s">
        <v>221</v>
      </c>
    </row>
    <row r="245" spans="1:1">
      <c r="A245" s="71" t="s">
        <v>222</v>
      </c>
    </row>
    <row r="246" spans="1:1">
      <c r="A246" s="71" t="s">
        <v>223</v>
      </c>
    </row>
    <row r="247" spans="1:1">
      <c r="A247" s="71" t="s">
        <v>224</v>
      </c>
    </row>
    <row r="248" spans="1:1">
      <c r="A248" s="71" t="s">
        <v>225</v>
      </c>
    </row>
    <row r="249" spans="1:1">
      <c r="A249" s="71" t="s">
        <v>226</v>
      </c>
    </row>
    <row r="250" spans="1:1">
      <c r="A250" s="71" t="s">
        <v>227</v>
      </c>
    </row>
    <row r="251" spans="1:1">
      <c r="A251" s="71" t="s">
        <v>228</v>
      </c>
    </row>
    <row r="252" spans="1:1">
      <c r="A252" s="71" t="s">
        <v>229</v>
      </c>
    </row>
    <row r="253" spans="1:1">
      <c r="A253" s="79"/>
    </row>
    <row r="254" spans="1:1">
      <c r="A254" s="79"/>
    </row>
    <row r="255" spans="1:1" ht="12.75" customHeight="1">
      <c r="A255" s="79"/>
    </row>
    <row r="256" spans="1:1" ht="12.75" customHeight="1">
      <c r="A256" s="79"/>
    </row>
    <row r="257" spans="1:1">
      <c r="A257" s="79"/>
    </row>
    <row r="258" spans="1:1">
      <c r="A258" s="79"/>
    </row>
    <row r="259" spans="1:1">
      <c r="A259" s="79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C79A43FC-14F3-4B77-BF02-482619ACF4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ZHOU Nicole (Treasury) (CNH)</cp:lastModifiedBy>
  <cp:lastPrinted>2013-10-09T02:16:10Z</cp:lastPrinted>
  <dcterms:created xsi:type="dcterms:W3CDTF">2002-07-29T05:07:38Z</dcterms:created>
  <dcterms:modified xsi:type="dcterms:W3CDTF">2026-02-18T04:51:36Z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6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7" name="bjDocumentSecurityLabel">
    <vt:lpwstr>CNH Industrial: GENERAL BUSINESS  Contains no personal data</vt:lpwstr>
  </property>
  <property fmtid="{D5CDD505-2E9C-101B-9397-08002B2CF9AE}" pid="8" name="CNH-Classification">
    <vt:lpwstr>[GENERAL BUSINESS - Contains no personal data]</vt:lpwstr>
  </property>
  <property fmtid="{D5CDD505-2E9C-101B-9397-08002B2CF9AE}" pid="9" name="CNH-LabelledBy:">
    <vt:lpwstr>F58964B,11/08/2021 8:15:20 PM,GENERAL BUSINESS</vt:lpwstr>
  </property>
  <property fmtid="{D5CDD505-2E9C-101B-9397-08002B2CF9AE}" pid="10" name="MSIP_Label_7feb0fb4-c8a5-4461-a7eb-fddbf6a063ea_Enabled">
    <vt:lpwstr>true</vt:lpwstr>
  </property>
  <property fmtid="{D5CDD505-2E9C-101B-9397-08002B2CF9AE}" pid="11" name="MSIP_Label_7feb0fb4-c8a5-4461-a7eb-fddbf6a063ea_SetDate">
    <vt:lpwstr>2024-08-15T03:46:58Z</vt:lpwstr>
  </property>
  <property fmtid="{D5CDD505-2E9C-101B-9397-08002B2CF9AE}" pid="12" name="MSIP_Label_7feb0fb4-c8a5-4461-a7eb-fddbf6a063ea_Method">
    <vt:lpwstr>Standard</vt:lpwstr>
  </property>
  <property fmtid="{D5CDD505-2E9C-101B-9397-08002B2CF9AE}" pid="13" name="MSIP_Label_7feb0fb4-c8a5-4461-a7eb-fddbf6a063ea_Name">
    <vt:lpwstr>General Business</vt:lpwstr>
  </property>
  <property fmtid="{D5CDD505-2E9C-101B-9397-08002B2CF9AE}" pid="14" name="MSIP_Label_7feb0fb4-c8a5-4461-a7eb-fddbf6a063ea_SiteId">
    <vt:lpwstr>79310fb0-d39b-486b-b77b-25f3e0c82a0e</vt:lpwstr>
  </property>
  <property fmtid="{D5CDD505-2E9C-101B-9397-08002B2CF9AE}" pid="15" name="MSIP_Label_7feb0fb4-c8a5-4461-a7eb-fddbf6a063ea_ActionId">
    <vt:lpwstr>77e92b50-a269-4db2-8931-cb8d8e2b6be5</vt:lpwstr>
  </property>
  <property fmtid="{D5CDD505-2E9C-101B-9397-08002B2CF9AE}" pid="16" name="MSIP_Label_7feb0fb4-c8a5-4461-a7eb-fddbf6a063ea_ContentBits">
    <vt:lpwstr>1</vt:lpwstr>
  </property>
</Properties>
</file>